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0" yWindow="0" windowWidth="25600" windowHeight="16060" tabRatio="842" activeTab="6"/>
  </bookViews>
  <sheets>
    <sheet name="national" sheetId="11" r:id="rId1"/>
    <sheet name="coal mines PM10" sheetId="12" r:id="rId2"/>
    <sheet name="coal mines PM2.5" sheetId="16" r:id="rId3"/>
    <sheet name="electricity PM10" sheetId="14" r:id="rId4"/>
    <sheet name="electricity PM2.5" sheetId="15" r:id="rId5"/>
    <sheet name="electricity SO2" sheetId="17" r:id="rId6"/>
    <sheet name="Gladstone" sheetId="1" r:id="rId7"/>
    <sheet name="SEQ" sheetId="3" r:id="rId8"/>
    <sheet name="Mackay" sheetId="4" r:id="rId9"/>
    <sheet name="Latrobe" sheetId="6" r:id="rId10"/>
    <sheet name="Newcastle" sheetId="9" r:id="rId11"/>
    <sheet name="NSW coal mines" sheetId="18" r:id="rId12"/>
    <sheet name="SA" sheetId="8" r:id="rId13"/>
    <sheet name="PM10 all sources" sheetId="13" r:id="rId14"/>
  </sheets>
  <externalReferences>
    <externalReference r:id="rId1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2" l="1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36" i="12"/>
  <c r="J37" i="12"/>
  <c r="J38" i="12"/>
  <c r="J39" i="12"/>
  <c r="J40" i="12"/>
  <c r="J41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14" i="12"/>
  <c r="I6" i="12"/>
  <c r="I7" i="12"/>
  <c r="I88" i="12"/>
  <c r="I89" i="12"/>
  <c r="I90" i="12"/>
  <c r="I91" i="12"/>
  <c r="I92" i="12"/>
  <c r="I93" i="12"/>
  <c r="I87" i="12"/>
  <c r="I82" i="12"/>
  <c r="I83" i="12"/>
  <c r="I84" i="12"/>
  <c r="I85" i="12"/>
  <c r="I78" i="12"/>
  <c r="I79" i="12"/>
  <c r="I80" i="12"/>
  <c r="I72" i="12"/>
  <c r="I74" i="12"/>
  <c r="I75" i="12"/>
  <c r="I76" i="12"/>
  <c r="H8" i="12"/>
  <c r="D128" i="12"/>
  <c r="I128" i="12"/>
  <c r="I68" i="12"/>
  <c r="I70" i="12"/>
  <c r="I71" i="12"/>
  <c r="I77" i="12"/>
  <c r="I81" i="12"/>
  <c r="I67" i="12"/>
  <c r="I49" i="12"/>
  <c r="I50" i="12"/>
  <c r="I51" i="12"/>
  <c r="I52" i="12"/>
  <c r="I53" i="12"/>
  <c r="I54" i="12"/>
  <c r="I55" i="12"/>
  <c r="I56" i="12"/>
  <c r="I57" i="12"/>
  <c r="I58" i="12"/>
  <c r="I59" i="12"/>
  <c r="I61" i="12"/>
  <c r="I62" i="12"/>
  <c r="I63" i="12"/>
  <c r="I64" i="12"/>
  <c r="I65" i="12"/>
  <c r="I43" i="12"/>
  <c r="I44" i="12"/>
  <c r="I45" i="12"/>
  <c r="I46" i="12"/>
  <c r="I4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14" i="12"/>
  <c r="E128" i="12"/>
  <c r="F128" i="12"/>
  <c r="G128" i="12"/>
  <c r="C128" i="12"/>
  <c r="D8" i="12"/>
  <c r="E8" i="12"/>
  <c r="F8" i="12"/>
  <c r="G8" i="12"/>
  <c r="C8" i="12"/>
  <c r="I27" i="16"/>
  <c r="I5" i="16"/>
  <c r="I4" i="16"/>
  <c r="H6" i="16"/>
  <c r="J60" i="16"/>
  <c r="J61" i="16"/>
  <c r="J63" i="16"/>
  <c r="J64" i="16"/>
  <c r="J65" i="16"/>
  <c r="J66" i="16"/>
  <c r="J67" i="16"/>
  <c r="J68" i="16"/>
  <c r="J70" i="16"/>
  <c r="J71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29" i="16"/>
  <c r="J30" i="16"/>
  <c r="J31" i="16"/>
  <c r="J32" i="16"/>
  <c r="J33" i="16"/>
  <c r="J34" i="16"/>
  <c r="J35" i="16"/>
  <c r="J37" i="16"/>
  <c r="J38" i="16"/>
  <c r="J39" i="16"/>
  <c r="J40" i="16"/>
  <c r="J28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11" i="16"/>
  <c r="I12" i="16"/>
  <c r="I13" i="16"/>
  <c r="I14" i="16"/>
  <c r="I15" i="16"/>
  <c r="I16" i="16"/>
  <c r="I17" i="16"/>
  <c r="I18" i="16"/>
  <c r="I19" i="16"/>
  <c r="I20" i="16"/>
  <c r="I21" i="16"/>
  <c r="I22" i="16"/>
  <c r="I24" i="16"/>
  <c r="I25" i="16"/>
  <c r="I11" i="16"/>
  <c r="D6" i="16"/>
  <c r="E6" i="16"/>
  <c r="F6" i="16"/>
  <c r="G6" i="16"/>
  <c r="C6" i="16"/>
  <c r="I57" i="16"/>
  <c r="I30" i="16"/>
  <c r="I37" i="16"/>
  <c r="I70" i="16"/>
  <c r="I58" i="16"/>
  <c r="I54" i="16"/>
  <c r="I53" i="16"/>
  <c r="I55" i="16"/>
  <c r="I65" i="16"/>
  <c r="I66" i="16"/>
  <c r="I61" i="16"/>
  <c r="I79" i="16"/>
  <c r="I63" i="16"/>
  <c r="I68" i="16"/>
  <c r="I67" i="16"/>
  <c r="I98" i="16"/>
  <c r="I112" i="16"/>
  <c r="I111" i="16"/>
  <c r="I71" i="16"/>
  <c r="I41" i="16"/>
  <c r="I46" i="16"/>
  <c r="I45" i="16"/>
  <c r="I49" i="16"/>
  <c r="I43" i="16"/>
  <c r="I42" i="16"/>
  <c r="I48" i="16"/>
  <c r="I44" i="16"/>
  <c r="I40" i="16"/>
  <c r="I31" i="16"/>
  <c r="I47" i="16"/>
  <c r="I29" i="16"/>
  <c r="I51" i="16"/>
  <c r="I34" i="16"/>
  <c r="I50" i="16"/>
  <c r="I64" i="16"/>
  <c r="I32" i="16"/>
  <c r="I39" i="16"/>
  <c r="I52" i="16"/>
  <c r="I28" i="16"/>
  <c r="J85" i="14"/>
  <c r="J86" i="14"/>
  <c r="J76" i="14"/>
  <c r="J77" i="14"/>
  <c r="J78" i="14"/>
  <c r="J79" i="14"/>
  <c r="J80" i="14"/>
  <c r="J81" i="14"/>
  <c r="J82" i="14"/>
  <c r="J83" i="14"/>
  <c r="J84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46" i="14"/>
  <c r="J47" i="14"/>
  <c r="J48" i="14"/>
  <c r="J49" i="14"/>
  <c r="J50" i="14"/>
  <c r="J51" i="14"/>
  <c r="J52" i="14"/>
  <c r="J53" i="14"/>
  <c r="J54" i="14"/>
  <c r="J55" i="14"/>
  <c r="J35" i="14"/>
  <c r="J36" i="14"/>
  <c r="J37" i="14"/>
  <c r="H38" i="14"/>
  <c r="G38" i="14"/>
  <c r="J38" i="14"/>
  <c r="J39" i="14"/>
  <c r="J40" i="14"/>
  <c r="J41" i="14"/>
  <c r="J42" i="14"/>
  <c r="J43" i="14"/>
  <c r="J44" i="14"/>
  <c r="J45" i="14"/>
  <c r="J34" i="14"/>
  <c r="D38" i="14"/>
  <c r="I38" i="14"/>
  <c r="E38" i="14"/>
  <c r="F38" i="14"/>
  <c r="C38" i="14"/>
  <c r="I35" i="14"/>
  <c r="I36" i="14"/>
  <c r="I37" i="14"/>
  <c r="I39" i="14"/>
  <c r="I40" i="14"/>
  <c r="I41" i="14"/>
  <c r="I42" i="14"/>
  <c r="I43" i="14"/>
  <c r="I44" i="14"/>
  <c r="I45" i="14"/>
  <c r="I46" i="14"/>
  <c r="I34" i="14"/>
  <c r="I9" i="14"/>
  <c r="I8" i="14"/>
  <c r="H10" i="14"/>
  <c r="D10" i="14"/>
  <c r="E10" i="14"/>
  <c r="F10" i="14"/>
  <c r="G10" i="14"/>
  <c r="C10" i="14"/>
  <c r="I59" i="14"/>
  <c r="I70" i="14"/>
  <c r="I73" i="14"/>
  <c r="I76" i="14"/>
  <c r="I86" i="14"/>
  <c r="I75" i="14"/>
  <c r="I79" i="14"/>
  <c r="I74" i="14"/>
  <c r="I78" i="14"/>
  <c r="I82" i="14"/>
  <c r="I84" i="14"/>
  <c r="I89" i="14"/>
  <c r="I85" i="14"/>
  <c r="I83" i="14"/>
  <c r="I69" i="14"/>
  <c r="I77" i="14"/>
  <c r="I66" i="14"/>
  <c r="I71" i="14"/>
  <c r="I55" i="14"/>
  <c r="I80" i="14"/>
  <c r="I60" i="14"/>
  <c r="I57" i="14"/>
  <c r="I65" i="14"/>
  <c r="I61" i="14"/>
  <c r="I62" i="14"/>
  <c r="I72" i="14"/>
  <c r="I67" i="14"/>
  <c r="I47" i="14"/>
  <c r="I50" i="14"/>
  <c r="I51" i="14"/>
  <c r="I48" i="14"/>
  <c r="I49" i="14"/>
  <c r="I58" i="14"/>
  <c r="I53" i="14"/>
  <c r="I54" i="14"/>
  <c r="K41" i="15"/>
  <c r="K39" i="15"/>
  <c r="H33" i="15"/>
  <c r="G33" i="15"/>
  <c r="J33" i="15"/>
  <c r="D33" i="15"/>
  <c r="I33" i="15"/>
  <c r="E33" i="15"/>
  <c r="F33" i="15"/>
  <c r="C33" i="15"/>
  <c r="I6" i="15"/>
  <c r="I5" i="15"/>
  <c r="K30" i="15"/>
  <c r="K32" i="15"/>
  <c r="K34" i="15"/>
  <c r="J64" i="15"/>
  <c r="J67" i="15"/>
  <c r="J68" i="15"/>
  <c r="J69" i="15"/>
  <c r="J71" i="15"/>
  <c r="J73" i="15"/>
  <c r="J74" i="15"/>
  <c r="J75" i="15"/>
  <c r="J77" i="15"/>
  <c r="J51" i="15"/>
  <c r="J52" i="15"/>
  <c r="J53" i="15"/>
  <c r="J57" i="15"/>
  <c r="J58" i="15"/>
  <c r="J59" i="15"/>
  <c r="J60" i="15"/>
  <c r="J62" i="15"/>
  <c r="J50" i="15"/>
  <c r="J30" i="15"/>
  <c r="J31" i="15"/>
  <c r="J32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29" i="15"/>
  <c r="K29" i="15"/>
  <c r="K28" i="15"/>
  <c r="K31" i="15"/>
  <c r="I30" i="15"/>
  <c r="I31" i="15"/>
  <c r="I32" i="15"/>
  <c r="I34" i="15"/>
  <c r="I35" i="15"/>
  <c r="I36" i="15"/>
  <c r="I37" i="15"/>
  <c r="I45" i="15"/>
  <c r="I29" i="15"/>
  <c r="H7" i="15"/>
  <c r="I64" i="15"/>
  <c r="I42" i="15"/>
  <c r="I84" i="15"/>
  <c r="I43" i="15"/>
  <c r="I39" i="15"/>
  <c r="I71" i="15"/>
  <c r="I47" i="15"/>
  <c r="I77" i="15"/>
  <c r="I40" i="15"/>
  <c r="I48" i="15"/>
  <c r="I80" i="15"/>
  <c r="I52" i="15"/>
  <c r="I60" i="15"/>
  <c r="I74" i="15"/>
  <c r="I44" i="15"/>
  <c r="I53" i="15"/>
  <c r="I59" i="15"/>
  <c r="I41" i="15"/>
  <c r="I67" i="15"/>
  <c r="I68" i="15"/>
  <c r="I81" i="15"/>
  <c r="I38" i="15"/>
  <c r="I58" i="15"/>
  <c r="I73" i="15"/>
  <c r="I82" i="15"/>
  <c r="I79" i="15"/>
  <c r="I57" i="15"/>
  <c r="I62" i="15"/>
  <c r="I46" i="15"/>
  <c r="I75" i="15"/>
  <c r="I78" i="15"/>
  <c r="D7" i="15"/>
  <c r="E7" i="15"/>
  <c r="F7" i="15"/>
  <c r="G7" i="15"/>
  <c r="C7" i="15"/>
  <c r="I51" i="15"/>
  <c r="I7" i="17"/>
  <c r="J6" i="17"/>
  <c r="J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15" i="17"/>
  <c r="J34" i="17"/>
  <c r="J32" i="17"/>
  <c r="J31" i="17"/>
  <c r="J33" i="17"/>
  <c r="J30" i="17"/>
  <c r="J15" i="17"/>
  <c r="J17" i="17"/>
  <c r="J18" i="17"/>
  <c r="J23" i="17"/>
  <c r="J19" i="17"/>
  <c r="J20" i="17"/>
  <c r="J22" i="17"/>
  <c r="J26" i="17"/>
  <c r="J21" i="17"/>
  <c r="J24" i="17"/>
  <c r="J25" i="17"/>
  <c r="J27" i="17"/>
  <c r="J29" i="17"/>
  <c r="J28" i="17"/>
  <c r="J16" i="17"/>
  <c r="D7" i="17"/>
  <c r="E7" i="17"/>
  <c r="F7" i="17"/>
  <c r="G7" i="17"/>
  <c r="H7" i="17"/>
  <c r="J61" i="1"/>
  <c r="J53" i="1"/>
  <c r="J54" i="1"/>
  <c r="J55" i="1"/>
  <c r="J56" i="1"/>
  <c r="J57" i="1"/>
  <c r="J58" i="1"/>
  <c r="J59" i="1"/>
  <c r="J60" i="1"/>
  <c r="J52" i="1"/>
  <c r="I64" i="1"/>
  <c r="J69" i="1"/>
  <c r="J70" i="1"/>
  <c r="J71" i="1"/>
  <c r="J73" i="1"/>
  <c r="J75" i="1"/>
  <c r="J76" i="1"/>
  <c r="J77" i="1"/>
  <c r="J79" i="1"/>
  <c r="J82" i="1"/>
  <c r="J68" i="1"/>
  <c r="J35" i="1"/>
  <c r="J38" i="1"/>
  <c r="J37" i="1"/>
  <c r="J33" i="1"/>
  <c r="J40" i="1"/>
  <c r="J36" i="1"/>
  <c r="J32" i="1"/>
  <c r="J31" i="1"/>
  <c r="J34" i="1"/>
  <c r="H64" i="1"/>
  <c r="C64" i="1"/>
  <c r="J64" i="1"/>
  <c r="E64" i="1"/>
  <c r="F64" i="1"/>
  <c r="G64" i="1"/>
  <c r="H27" i="1"/>
  <c r="C27" i="1"/>
  <c r="J27" i="1"/>
  <c r="J16" i="1"/>
  <c r="J17" i="1"/>
  <c r="J18" i="1"/>
  <c r="J19" i="1"/>
  <c r="J20" i="1"/>
  <c r="J21" i="1"/>
  <c r="J22" i="1"/>
  <c r="J23" i="1"/>
  <c r="J15" i="1"/>
  <c r="H48" i="1"/>
  <c r="G48" i="1"/>
  <c r="F27" i="1"/>
  <c r="G27" i="1"/>
  <c r="E27" i="1"/>
  <c r="F48" i="1"/>
  <c r="E48" i="1"/>
  <c r="D15" i="1"/>
  <c r="D16" i="1"/>
  <c r="D17" i="1"/>
  <c r="D18" i="1"/>
  <c r="D19" i="1"/>
  <c r="D20" i="1"/>
  <c r="D21" i="1"/>
  <c r="D22" i="1"/>
  <c r="D23" i="1"/>
  <c r="D27" i="1"/>
  <c r="C48" i="1"/>
  <c r="D43" i="1"/>
  <c r="D42" i="1"/>
  <c r="D31" i="1"/>
  <c r="D32" i="1"/>
  <c r="D36" i="1"/>
  <c r="D40" i="1"/>
  <c r="D33" i="1"/>
  <c r="D37" i="1"/>
  <c r="D38" i="1"/>
  <c r="D35" i="1"/>
  <c r="D34" i="1"/>
  <c r="J135" i="6"/>
  <c r="J136" i="6"/>
  <c r="J138" i="6"/>
  <c r="J119" i="6"/>
  <c r="J120" i="6"/>
  <c r="J121" i="6"/>
  <c r="H122" i="6"/>
  <c r="G122" i="6"/>
  <c r="J122" i="6"/>
  <c r="J123" i="6"/>
  <c r="J124" i="6"/>
  <c r="J125" i="6"/>
  <c r="J126" i="6"/>
  <c r="J127" i="6"/>
  <c r="J128" i="6"/>
  <c r="J129" i="6"/>
  <c r="J132" i="6"/>
  <c r="J133" i="6"/>
  <c r="J130" i="6"/>
  <c r="J134" i="6"/>
  <c r="J118" i="6"/>
  <c r="I132" i="6"/>
  <c r="I133" i="6"/>
  <c r="I130" i="6"/>
  <c r="I134" i="6"/>
  <c r="I119" i="6"/>
  <c r="I120" i="6"/>
  <c r="I121" i="6"/>
  <c r="D122" i="6"/>
  <c r="I122" i="6"/>
  <c r="I123" i="6"/>
  <c r="I124" i="6"/>
  <c r="I125" i="6"/>
  <c r="I126" i="6"/>
  <c r="I127" i="6"/>
  <c r="I128" i="6"/>
  <c r="I118" i="6"/>
  <c r="I35" i="6"/>
  <c r="I36" i="6"/>
  <c r="I37" i="6"/>
  <c r="I38" i="6"/>
  <c r="I16" i="6"/>
  <c r="I17" i="6"/>
  <c r="I18" i="6"/>
  <c r="I19" i="6"/>
  <c r="I20" i="6"/>
  <c r="I21" i="6"/>
  <c r="I22" i="6"/>
  <c r="I23" i="6"/>
  <c r="I24" i="6"/>
  <c r="I25" i="6"/>
  <c r="I26" i="6"/>
  <c r="I27" i="6"/>
  <c r="I29" i="6"/>
  <c r="I30" i="6"/>
  <c r="I31" i="6"/>
  <c r="I32" i="6"/>
  <c r="I33" i="6"/>
  <c r="I34" i="6"/>
  <c r="I15" i="6"/>
  <c r="J33" i="6"/>
  <c r="J34" i="6"/>
  <c r="J35" i="6"/>
  <c r="J36" i="6"/>
  <c r="J37" i="6"/>
  <c r="J38" i="6"/>
  <c r="J39" i="6"/>
  <c r="J16" i="6"/>
  <c r="J17" i="6"/>
  <c r="J18" i="6"/>
  <c r="J19" i="6"/>
  <c r="J20" i="6"/>
  <c r="J21" i="6"/>
  <c r="J22" i="6"/>
  <c r="J23" i="6"/>
  <c r="J24" i="6"/>
  <c r="J25" i="6"/>
  <c r="J26" i="6"/>
  <c r="J27" i="6"/>
  <c r="J29" i="6"/>
  <c r="J30" i="6"/>
  <c r="J31" i="6"/>
  <c r="J32" i="6"/>
  <c r="J15" i="6"/>
  <c r="J101" i="6"/>
  <c r="J102" i="6"/>
  <c r="J103" i="6"/>
  <c r="J104" i="6"/>
  <c r="J105" i="6"/>
  <c r="J107" i="6"/>
  <c r="J108" i="6"/>
  <c r="J110" i="6"/>
  <c r="J111" i="6"/>
  <c r="G113" i="6"/>
  <c r="J113" i="6"/>
  <c r="J100" i="6"/>
  <c r="D113" i="6"/>
  <c r="I113" i="6"/>
  <c r="I101" i="6"/>
  <c r="I102" i="6"/>
  <c r="I103" i="6"/>
  <c r="I104" i="6"/>
  <c r="I105" i="6"/>
  <c r="I107" i="6"/>
  <c r="I108" i="6"/>
  <c r="I110" i="6"/>
  <c r="I111" i="6"/>
  <c r="I100" i="6"/>
  <c r="E113" i="6"/>
  <c r="F113" i="6"/>
  <c r="C113" i="6"/>
  <c r="H51" i="6"/>
  <c r="H66" i="6"/>
  <c r="G51" i="6"/>
  <c r="G66" i="6"/>
  <c r="J66" i="6"/>
  <c r="D51" i="6"/>
  <c r="D66" i="6"/>
  <c r="I66" i="6"/>
  <c r="J52" i="6"/>
  <c r="J53" i="6"/>
  <c r="J54" i="6"/>
  <c r="J55" i="6"/>
  <c r="J57" i="6"/>
  <c r="J59" i="6"/>
  <c r="J60" i="6"/>
  <c r="J61" i="6"/>
  <c r="J62" i="6"/>
  <c r="J63" i="6"/>
  <c r="J64" i="6"/>
  <c r="J48" i="6"/>
  <c r="J49" i="6"/>
  <c r="J50" i="6"/>
  <c r="J51" i="6"/>
  <c r="J47" i="6"/>
  <c r="I51" i="6"/>
  <c r="I48" i="6"/>
  <c r="I49" i="6"/>
  <c r="I50" i="6"/>
  <c r="I47" i="6"/>
  <c r="C51" i="6"/>
  <c r="E51" i="6"/>
  <c r="F51" i="6"/>
  <c r="F66" i="6"/>
  <c r="E66" i="6"/>
  <c r="C66" i="6"/>
  <c r="C122" i="6"/>
  <c r="E122" i="6"/>
  <c r="F122" i="6"/>
  <c r="I57" i="6"/>
  <c r="I61" i="6"/>
  <c r="I62" i="6"/>
  <c r="I53" i="6"/>
  <c r="I55" i="6"/>
  <c r="I59" i="6"/>
  <c r="I64" i="6"/>
  <c r="I54" i="6"/>
  <c r="I52" i="6"/>
  <c r="I60" i="6"/>
  <c r="I63" i="6"/>
  <c r="G78" i="4"/>
  <c r="I78" i="4"/>
  <c r="G79" i="4"/>
  <c r="I79" i="4"/>
  <c r="G80" i="4"/>
  <c r="I80" i="4"/>
  <c r="G77" i="4"/>
  <c r="G81" i="4"/>
  <c r="F81" i="4"/>
  <c r="I81" i="4"/>
  <c r="G82" i="4"/>
  <c r="F82" i="4"/>
  <c r="I82" i="4"/>
  <c r="I77" i="4"/>
  <c r="H78" i="4"/>
  <c r="H77" i="4"/>
  <c r="H79" i="4"/>
  <c r="H80" i="4"/>
  <c r="C81" i="4"/>
  <c r="H81" i="4"/>
  <c r="C82" i="4"/>
  <c r="H82" i="4"/>
  <c r="I61" i="4"/>
  <c r="I62" i="4"/>
  <c r="I63" i="4"/>
  <c r="I64" i="4"/>
  <c r="I65" i="4"/>
  <c r="I66" i="4"/>
  <c r="I67" i="4"/>
  <c r="I68" i="4"/>
  <c r="I69" i="4"/>
  <c r="I70" i="4"/>
  <c r="I71" i="4"/>
  <c r="F74" i="4"/>
  <c r="I74" i="4"/>
  <c r="I60" i="4"/>
  <c r="H64" i="4"/>
  <c r="H61" i="4"/>
  <c r="H62" i="4"/>
  <c r="H63" i="4"/>
  <c r="H65" i="4"/>
  <c r="H66" i="4"/>
  <c r="H69" i="4"/>
  <c r="H70" i="4"/>
  <c r="H71" i="4"/>
  <c r="C74" i="4"/>
  <c r="H74" i="4"/>
  <c r="H60" i="4"/>
  <c r="I49" i="4"/>
  <c r="I50" i="4"/>
  <c r="I51" i="4"/>
  <c r="I52" i="4"/>
  <c r="I53" i="4"/>
  <c r="I54" i="4"/>
  <c r="F56" i="4"/>
  <c r="I56" i="4"/>
  <c r="I47" i="4"/>
  <c r="H48" i="4"/>
  <c r="H49" i="4"/>
  <c r="H50" i="4"/>
  <c r="H51" i="4"/>
  <c r="H52" i="4"/>
  <c r="H53" i="4"/>
  <c r="C56" i="4"/>
  <c r="H56" i="4"/>
  <c r="H47" i="4"/>
  <c r="H33" i="4"/>
  <c r="I30" i="4"/>
  <c r="I31" i="4"/>
  <c r="I32" i="4"/>
  <c r="I33" i="4"/>
  <c r="I34" i="4"/>
  <c r="I35" i="4"/>
  <c r="I36" i="4"/>
  <c r="I37" i="4"/>
  <c r="I38" i="4"/>
  <c r="I39" i="4"/>
  <c r="I40" i="4"/>
  <c r="I29" i="4"/>
  <c r="H30" i="4"/>
  <c r="H31" i="4"/>
  <c r="H32" i="4"/>
  <c r="H34" i="4"/>
  <c r="H35" i="4"/>
  <c r="H36" i="4"/>
  <c r="H38" i="4"/>
  <c r="H40" i="4"/>
  <c r="H29" i="4"/>
  <c r="I18" i="4"/>
  <c r="I19" i="4"/>
  <c r="I20" i="4"/>
  <c r="I24" i="4"/>
  <c r="I17" i="4"/>
  <c r="H17" i="4"/>
  <c r="H19" i="4"/>
  <c r="H20" i="4"/>
  <c r="H24" i="4"/>
  <c r="H16" i="4"/>
  <c r="B81" i="4"/>
  <c r="B82" i="4"/>
  <c r="D82" i="4"/>
  <c r="E82" i="4"/>
  <c r="D81" i="4"/>
  <c r="E81" i="4"/>
  <c r="D74" i="4"/>
  <c r="E74" i="4"/>
  <c r="B74" i="4"/>
  <c r="D56" i="4"/>
  <c r="E56" i="4"/>
  <c r="B56" i="4"/>
  <c r="C25" i="4"/>
  <c r="D25" i="4"/>
  <c r="E25" i="4"/>
  <c r="F25" i="4"/>
  <c r="B25" i="4"/>
  <c r="J16" i="11"/>
  <c r="J15" i="11"/>
  <c r="I15" i="11"/>
  <c r="H15" i="11"/>
  <c r="H16" i="11"/>
  <c r="I16" i="11"/>
  <c r="G15" i="11"/>
  <c r="G16" i="11"/>
  <c r="F15" i="11"/>
  <c r="C16" i="11"/>
  <c r="C15" i="11"/>
  <c r="C14" i="11"/>
  <c r="C13" i="11"/>
  <c r="C12" i="11"/>
  <c r="C11" i="11"/>
  <c r="E14" i="11"/>
  <c r="D15" i="11"/>
  <c r="C9" i="11"/>
  <c r="C8" i="11"/>
  <c r="C7" i="11"/>
  <c r="C6" i="11"/>
  <c r="C5" i="11"/>
  <c r="E5" i="11"/>
  <c r="E6" i="11"/>
  <c r="E7" i="11"/>
  <c r="E8" i="11"/>
  <c r="E4" i="11"/>
  <c r="F102" i="11"/>
  <c r="E102" i="11"/>
  <c r="D102" i="11"/>
  <c r="C102" i="11"/>
  <c r="B102" i="11"/>
  <c r="F60" i="11"/>
  <c r="E60" i="11"/>
  <c r="C60" i="11"/>
  <c r="F59" i="11"/>
  <c r="E59" i="11"/>
  <c r="C59" i="11"/>
  <c r="F58" i="11"/>
  <c r="E58" i="11"/>
  <c r="C58" i="11"/>
  <c r="F57" i="11"/>
  <c r="E57" i="11"/>
  <c r="C57" i="11"/>
  <c r="F56" i="11"/>
  <c r="E13" i="11"/>
  <c r="E12" i="11"/>
  <c r="E11" i="11"/>
  <c r="E10" i="11"/>
  <c r="C10" i="11"/>
  <c r="E9" i="11"/>
  <c r="G113" i="9"/>
  <c r="F113" i="9"/>
  <c r="I113" i="9"/>
  <c r="G110" i="9"/>
  <c r="F110" i="9"/>
  <c r="I110" i="9"/>
  <c r="C113" i="9"/>
  <c r="H113" i="9"/>
  <c r="C110" i="9"/>
  <c r="H110" i="9"/>
  <c r="D113" i="9"/>
  <c r="E113" i="9"/>
  <c r="B113" i="9"/>
  <c r="D110" i="9"/>
  <c r="E110" i="9"/>
  <c r="B110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86" i="9"/>
  <c r="H88" i="9"/>
  <c r="H90" i="9"/>
  <c r="H93" i="9"/>
  <c r="H94" i="9"/>
  <c r="H95" i="9"/>
  <c r="H96" i="9"/>
  <c r="H97" i="9"/>
  <c r="H99" i="9"/>
  <c r="H86" i="9"/>
  <c r="I67" i="9"/>
  <c r="I68" i="9"/>
  <c r="I70" i="9"/>
  <c r="I71" i="9"/>
  <c r="I72" i="9"/>
  <c r="I73" i="9"/>
  <c r="I74" i="9"/>
  <c r="I66" i="9"/>
  <c r="H67" i="9"/>
  <c r="H68" i="9"/>
  <c r="H69" i="9"/>
  <c r="H70" i="9"/>
  <c r="H72" i="9"/>
  <c r="H73" i="9"/>
  <c r="H74" i="9"/>
  <c r="H66" i="9"/>
  <c r="I43" i="9"/>
  <c r="I44" i="9"/>
  <c r="I45" i="9"/>
  <c r="I46" i="9"/>
  <c r="I48" i="9"/>
  <c r="I49" i="9"/>
  <c r="I50" i="9"/>
  <c r="I52" i="9"/>
  <c r="I53" i="9"/>
  <c r="I55" i="9"/>
  <c r="I57" i="9"/>
  <c r="I58" i="9"/>
  <c r="I59" i="9"/>
  <c r="I42" i="9"/>
  <c r="H44" i="9"/>
  <c r="H46" i="9"/>
  <c r="H48" i="9"/>
  <c r="H49" i="9"/>
  <c r="H50" i="9"/>
  <c r="H52" i="9"/>
  <c r="H53" i="9"/>
  <c r="H55" i="9"/>
  <c r="H42" i="9"/>
  <c r="F38" i="9"/>
  <c r="I38" i="9"/>
  <c r="C38" i="9"/>
  <c r="H38" i="9"/>
  <c r="I13" i="9"/>
  <c r="I14" i="9"/>
  <c r="I15" i="9"/>
  <c r="I16" i="9"/>
  <c r="I17" i="9"/>
  <c r="I18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12" i="9"/>
  <c r="H13" i="9"/>
  <c r="H14" i="9"/>
  <c r="H15" i="9"/>
  <c r="H16" i="9"/>
  <c r="H17" i="9"/>
  <c r="H18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12" i="9"/>
  <c r="C80" i="9"/>
  <c r="D80" i="9"/>
  <c r="E80" i="9"/>
  <c r="F80" i="9"/>
  <c r="B80" i="9"/>
  <c r="B38" i="9"/>
  <c r="D38" i="9"/>
  <c r="E38" i="9"/>
  <c r="G72" i="18"/>
  <c r="C72" i="18"/>
  <c r="H74" i="18"/>
  <c r="I72" i="18"/>
  <c r="F72" i="18"/>
  <c r="E72" i="18"/>
  <c r="D72" i="18"/>
  <c r="I35" i="18"/>
  <c r="I37" i="18"/>
  <c r="I38" i="18"/>
  <c r="I39" i="18"/>
  <c r="I40" i="18"/>
  <c r="I41" i="18"/>
  <c r="I43" i="18"/>
  <c r="I44" i="18"/>
  <c r="I45" i="18"/>
  <c r="I46" i="18"/>
  <c r="I47" i="18"/>
  <c r="I48" i="18"/>
  <c r="I49" i="18"/>
  <c r="I50" i="18"/>
  <c r="I51" i="18"/>
  <c r="I52" i="18"/>
  <c r="I54" i="18"/>
  <c r="I55" i="18"/>
  <c r="I56" i="18"/>
  <c r="I57" i="18"/>
  <c r="I59" i="18"/>
  <c r="I60" i="18"/>
  <c r="I62" i="18"/>
  <c r="I64" i="18"/>
  <c r="I65" i="18"/>
  <c r="I66" i="18"/>
  <c r="I67" i="18"/>
  <c r="I69" i="18"/>
  <c r="I70" i="18"/>
  <c r="I13" i="18"/>
  <c r="I14" i="18"/>
  <c r="I15" i="18"/>
  <c r="I16" i="18"/>
  <c r="I18" i="18"/>
  <c r="I19" i="18"/>
  <c r="I20" i="18"/>
  <c r="I21" i="18"/>
  <c r="I22" i="18"/>
  <c r="I23" i="18"/>
  <c r="I26" i="18"/>
  <c r="I28" i="18"/>
  <c r="I29" i="18"/>
  <c r="I30" i="18"/>
  <c r="I32" i="18"/>
  <c r="I33" i="18"/>
  <c r="I34" i="18"/>
  <c r="I11" i="18"/>
  <c r="H72" i="18"/>
  <c r="H54" i="18"/>
  <c r="H55" i="18"/>
  <c r="H56" i="18"/>
  <c r="H57" i="18"/>
  <c r="H59" i="18"/>
  <c r="H60" i="18"/>
  <c r="H62" i="18"/>
  <c r="H63" i="18"/>
  <c r="H64" i="18"/>
  <c r="H65" i="18"/>
  <c r="H66" i="18"/>
  <c r="H67" i="18"/>
  <c r="H69" i="18"/>
  <c r="H70" i="18"/>
  <c r="H37" i="18"/>
  <c r="H38" i="18"/>
  <c r="H39" i="18"/>
  <c r="H40" i="18"/>
  <c r="H41" i="18"/>
  <c r="H43" i="18"/>
  <c r="H45" i="18"/>
  <c r="H46" i="18"/>
  <c r="H47" i="18"/>
  <c r="H48" i="18"/>
  <c r="H49" i="18"/>
  <c r="H50" i="18"/>
  <c r="H52" i="18"/>
  <c r="H13" i="18"/>
  <c r="H14" i="18"/>
  <c r="H15" i="18"/>
  <c r="H16" i="18"/>
  <c r="H17" i="18"/>
  <c r="H18" i="18"/>
  <c r="H19" i="18"/>
  <c r="H20" i="18"/>
  <c r="H21" i="18"/>
  <c r="H22" i="18"/>
  <c r="H23" i="18"/>
  <c r="H26" i="18"/>
  <c r="H29" i="18"/>
  <c r="H30" i="18"/>
  <c r="H32" i="18"/>
  <c r="H33" i="18"/>
  <c r="H34" i="18"/>
  <c r="H11" i="18"/>
  <c r="F5" i="18"/>
  <c r="H109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83" i="8"/>
  <c r="I78" i="8"/>
  <c r="I77" i="8"/>
  <c r="H78" i="8"/>
  <c r="H77" i="8"/>
  <c r="I71" i="8"/>
  <c r="I70" i="8"/>
  <c r="H71" i="8"/>
  <c r="H70" i="8"/>
  <c r="I36" i="8"/>
  <c r="I37" i="8"/>
  <c r="I38" i="8"/>
  <c r="I39" i="8"/>
  <c r="I41" i="8"/>
  <c r="I43" i="8"/>
  <c r="I44" i="8"/>
  <c r="I45" i="8"/>
  <c r="I35" i="8"/>
  <c r="H36" i="8"/>
  <c r="H37" i="8"/>
  <c r="H38" i="8"/>
  <c r="H39" i="8"/>
  <c r="H41" i="8"/>
  <c r="H43" i="8"/>
  <c r="H44" i="8"/>
  <c r="H45" i="8"/>
  <c r="H54" i="8"/>
  <c r="H35" i="8"/>
  <c r="C27" i="8"/>
  <c r="D27" i="8"/>
  <c r="E27" i="8"/>
  <c r="F27" i="8"/>
  <c r="B27" i="8"/>
  <c r="H27" i="8"/>
  <c r="H110" i="8"/>
  <c r="H16" i="8"/>
  <c r="H17" i="8"/>
  <c r="H24" i="8"/>
  <c r="H18" i="8"/>
  <c r="H22" i="8"/>
  <c r="H21" i="8"/>
  <c r="H23" i="8"/>
  <c r="H25" i="8"/>
  <c r="H20" i="8"/>
  <c r="H26" i="8"/>
  <c r="H19" i="8"/>
  <c r="H15" i="8"/>
  <c r="C17" i="3"/>
  <c r="C16" i="3"/>
  <c r="C14" i="3"/>
  <c r="C13" i="3"/>
  <c r="H17" i="3"/>
  <c r="H14" i="3"/>
  <c r="H16" i="3"/>
  <c r="H13" i="3"/>
  <c r="J110" i="3"/>
  <c r="I110" i="3"/>
  <c r="J97" i="3"/>
  <c r="J103" i="3"/>
  <c r="J98" i="3"/>
  <c r="J99" i="3"/>
  <c r="J106" i="3"/>
  <c r="J105" i="3"/>
  <c r="J108" i="3"/>
  <c r="J109" i="3"/>
  <c r="J113" i="3"/>
  <c r="I105" i="3"/>
  <c r="I108" i="3"/>
  <c r="I109" i="3"/>
  <c r="I113" i="3"/>
  <c r="I106" i="3"/>
  <c r="I103" i="3"/>
  <c r="I98" i="3"/>
  <c r="I99" i="3"/>
  <c r="I97" i="3"/>
  <c r="J35" i="3"/>
  <c r="J36" i="3"/>
  <c r="G37" i="3"/>
  <c r="J37" i="3"/>
  <c r="I36" i="3"/>
  <c r="J74" i="3"/>
  <c r="J75" i="3"/>
  <c r="J76" i="3"/>
  <c r="J77" i="3"/>
  <c r="J78" i="3"/>
  <c r="J79" i="3"/>
  <c r="J80" i="3"/>
  <c r="J81" i="3"/>
  <c r="J82" i="3"/>
  <c r="J83" i="3"/>
  <c r="J84" i="3"/>
  <c r="I74" i="3"/>
  <c r="I75" i="3"/>
  <c r="I76" i="3"/>
  <c r="I77" i="3"/>
  <c r="I78" i="3"/>
  <c r="I79" i="3"/>
  <c r="I80" i="3"/>
  <c r="I81" i="3"/>
  <c r="I82" i="3"/>
  <c r="I84" i="3"/>
  <c r="J73" i="3"/>
  <c r="I73" i="3"/>
  <c r="J43" i="3"/>
  <c r="J45" i="3"/>
  <c r="J46" i="3"/>
  <c r="J47" i="3"/>
  <c r="J49" i="3"/>
  <c r="J50" i="3"/>
  <c r="J51" i="3"/>
  <c r="J53" i="3"/>
  <c r="J54" i="3"/>
  <c r="J55" i="3"/>
  <c r="J56" i="3"/>
  <c r="J57" i="3"/>
  <c r="J41" i="3"/>
  <c r="I43" i="3"/>
  <c r="I45" i="3"/>
  <c r="I46" i="3"/>
  <c r="I47" i="3"/>
  <c r="I49" i="3"/>
  <c r="I50" i="3"/>
  <c r="I51" i="3"/>
  <c r="I53" i="3"/>
  <c r="I54" i="3"/>
  <c r="I55" i="3"/>
  <c r="I56" i="3"/>
  <c r="I57" i="3"/>
  <c r="I41" i="3"/>
  <c r="J29" i="3"/>
  <c r="J30" i="3"/>
  <c r="J31" i="3"/>
  <c r="J32" i="3"/>
  <c r="J33" i="3"/>
  <c r="J22" i="3"/>
  <c r="J23" i="3"/>
  <c r="J24" i="3"/>
  <c r="J25" i="3"/>
  <c r="J26" i="3"/>
  <c r="J27" i="3"/>
  <c r="J21" i="3"/>
  <c r="I22" i="3"/>
  <c r="I23" i="3"/>
  <c r="I24" i="3"/>
  <c r="I25" i="3"/>
  <c r="I26" i="3"/>
  <c r="I27" i="3"/>
  <c r="I29" i="3"/>
  <c r="I30" i="3"/>
  <c r="I31" i="3"/>
  <c r="I32" i="3"/>
  <c r="I33" i="3"/>
  <c r="I21" i="3"/>
  <c r="D37" i="3"/>
  <c r="E37" i="3"/>
  <c r="F37" i="3"/>
  <c r="C37" i="3"/>
  <c r="D92" i="3"/>
  <c r="E92" i="3"/>
  <c r="F92" i="3"/>
  <c r="G92" i="3"/>
  <c r="C92" i="3"/>
  <c r="I15" i="3"/>
  <c r="I12" i="3"/>
  <c r="I35" i="3"/>
</calcChain>
</file>

<file path=xl/sharedStrings.xml><?xml version="1.0" encoding="utf-8"?>
<sst xmlns="http://schemas.openxmlformats.org/spreadsheetml/2006/main" count="3686" uniqueCount="2728">
  <si>
    <t>Sucrogen Plane Creek [Sarina-QLD]</t>
  </si>
  <si>
    <t>n/r</t>
    <phoneticPr fontId="3" type="noConversion"/>
  </si>
  <si>
    <t xml:space="preserve"> n/r</t>
  </si>
  <si>
    <t>Paper Aust - Maryvale Mill [Morwell-VIC]</t>
  </si>
  <si>
    <t>MCCORMACK DEMBY TIMBER P/L [Morwell-VIC]</t>
  </si>
  <si>
    <t>ITC TIMBER HEYFIELD P/L [Heyfield-VIC]</t>
  </si>
  <si>
    <t>AUSTRALIAN CHAR P/L [Morwell-VIC]</t>
  </si>
  <si>
    <t>Collie Power Station - CS Energy [Collie-WA]</t>
  </si>
  <si>
    <t>Energy Business Australia P/L - Mecrus [Cobram-VIC]</t>
  </si>
  <si>
    <t xml:space="preserve"> n/a</t>
  </si>
  <si>
    <t>TOTAL EMISSIONS FROM 4 LATROBE BALLEY POWER STATIONS</t>
    <phoneticPr fontId="3" type="noConversion"/>
  </si>
  <si>
    <t>Top 4 Latrobe Valley polluters</t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</si>
  <si>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to air from all sources (tonnes)</t>
    </r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</si>
  <si>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to air from coal mining (tonnes)</t>
    </r>
    <phoneticPr fontId="3" type="noConversion"/>
  </si>
  <si>
    <r>
      <t>Emissions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from coal mining as a % of total emissions</t>
    </r>
    <phoneticPr fontId="3" type="noConversion"/>
  </si>
  <si>
    <r>
      <t>Electricity Generation SO</t>
    </r>
    <r>
      <rPr>
        <b/>
        <vertAlign val="subscript"/>
        <sz val="8"/>
        <rFont val="Calibri"/>
      </rPr>
      <t>2</t>
    </r>
    <r>
      <rPr>
        <b/>
        <sz val="8"/>
        <rFont val="Calibri"/>
      </rPr>
      <t xml:space="preserve"> emissions</t>
    </r>
    <phoneticPr fontId="3" type="noConversion"/>
  </si>
  <si>
    <t>Port Central [Gladstone-QLD] port operations</t>
    <phoneticPr fontId="3" type="noConversion"/>
  </si>
  <si>
    <t>n/r</t>
    <phoneticPr fontId="3" type="noConversion"/>
  </si>
  <si>
    <t>10 most polluting power stations</t>
    <phoneticPr fontId="3" type="noConversion"/>
  </si>
  <si>
    <t>same stations 5 years ago</t>
    <phoneticPr fontId="3" type="noConversion"/>
  </si>
  <si>
    <r>
      <t>Table: 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to air (tonnes) from all sources and from electricity generation, 2008-09 to 2012-13</t>
    </r>
    <phoneticPr fontId="3" type="noConversion"/>
  </si>
  <si>
    <t>Westside Mine - Oceanic Coal [Wakefield-NSW]</t>
    <phoneticPr fontId="3" type="noConversion"/>
  </si>
  <si>
    <t>Wilkie Creek Coal Mine Peabody [Macalister-QLD]</t>
    <phoneticPr fontId="3" type="noConversion"/>
  </si>
  <si>
    <t>Callide Mine - Anglo Coal [Biloela-QLD]</t>
    <phoneticPr fontId="3" type="noConversion"/>
  </si>
  <si>
    <t>Clayton LFG Power Station [Clayton South-VIC]</t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</si>
  <si>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Hay Point and Dalrymple Bay terminals have increased by 10% and 31% respectively over 5 years.</t>
    </r>
    <phoneticPr fontId="3" type="noConversion"/>
  </si>
  <si>
    <r>
      <t>While total national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(all sources) increased by 57%  during the last 5 years,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electricity generation have declined by 36%.</t>
    </r>
    <phoneticPr fontId="3" type="noConversion"/>
  </si>
  <si>
    <t>Northern power station emits considerably more PM2.5 than any other single facility in SA. Playford ranks between 3 and 14.</t>
    <phoneticPr fontId="3" type="noConversion"/>
  </si>
  <si>
    <t>Power generation was the leading source of PM2.5 2008-09 to 2010-11. Coal mining ranks 6th or 7th</t>
    <phoneticPr fontId="3" type="noConversion"/>
  </si>
  <si>
    <r>
      <t>Electricity generation is generally the #1 or #2 source of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in SA.</t>
    </r>
    <phoneticPr fontId="3" type="noConversion"/>
  </si>
  <si>
    <t>Electricity generation (tonnes)</t>
    <phoneticPr fontId="3" type="noConversion"/>
  </si>
  <si>
    <r>
      <t>Sugar refineries dominate particle emissions in the Mackay airshed. The top 4 sources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and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are sugar mills.</t>
    </r>
    <phoneticPr fontId="3" type="noConversion"/>
  </si>
  <si>
    <t>Newcastle's three coal terminals are not obliged to report particle emissions from their uncovered stockpiles.</t>
    <phoneticPr fontId="3" type="noConversion"/>
  </si>
  <si>
    <t>Windblown Dust [*]</t>
  </si>
  <si>
    <t>Recreational Boating [*]</t>
  </si>
  <si>
    <r>
      <t>Newcastle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source</t>
    </r>
    <phoneticPr fontId="3" type="noConversion"/>
  </si>
  <si>
    <t>Queensland Alumina Ltd [Gladstone-QLD]</t>
  </si>
  <si>
    <t>Rio Tinto Aluminium Yarwun [Gladstone-QLD]</t>
  </si>
  <si>
    <t>AUSTICKS PTY LTD [Gladstone-QLD]</t>
  </si>
  <si>
    <t>Unimin Calliope [Calliope-QLD]</t>
  </si>
  <si>
    <t>% of total</t>
  </si>
  <si>
    <t xml:space="preserve"> 2010-11</t>
  </si>
  <si>
    <t>Development [Gladstone-QLD]</t>
  </si>
  <si>
    <t>n/r</t>
    <phoneticPr fontId="3" type="noConversion"/>
  </si>
  <si>
    <t>2013-14</t>
    <phoneticPr fontId="3" type="noConversion"/>
  </si>
  <si>
    <r>
      <t>Figure: National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form all sources, electricity generation and coal mining</t>
    </r>
    <phoneticPr fontId="3" type="noConversion"/>
  </si>
  <si>
    <t>2013-14</t>
    <phoneticPr fontId="3" type="noConversion"/>
  </si>
  <si>
    <t>electricity generation</t>
    <phoneticPr fontId="3" type="noConversion"/>
  </si>
  <si>
    <t>Basic Non-Ferrous Metal Manufacturing [213]</t>
  </si>
  <si>
    <t>Boyne Smelters Ltd [Gladstone-QLD]</t>
  </si>
  <si>
    <t>Kooragang Coal Terminal PWCS [Kooragang Island-NSW]</t>
    <phoneticPr fontId="3" type="noConversion"/>
  </si>
  <si>
    <t>Mackay's two coal terminals have become significant sources of PM10 and PM2.5 emissions in recent years.</t>
    <phoneticPr fontId="3" type="noConversion"/>
  </si>
  <si>
    <t>Sunnyside Open Cut Coal Mine - Naomi Mining [Gunnedah-NSW]</t>
    <phoneticPr fontId="3" type="noConversion"/>
  </si>
  <si>
    <t>Broadlea North Coal Project [Via Coppabella-QLD]</t>
  </si>
  <si>
    <r>
      <t>The Calliope quarry emits as much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as the Mount Arthur coal mine in the Hunter Valley</t>
    </r>
  </si>
  <si>
    <t>GOLDEN CIRCLE LTD [Northgate-QLD]</t>
  </si>
  <si>
    <t>Dinmore Abattoirs / Food Partners [Dinmore-QLD]</t>
  </si>
  <si>
    <r>
      <t>How can the Jilalan Rail Yard report 3,000kg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in 2009-10 and 1,854 in 2008-09 but just 21kg or less in other years? Almost 3,000kg of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in 2009-10 but just 19.6kg in 2011-12?</t>
    </r>
    <phoneticPr fontId="3" type="noConversion"/>
  </si>
  <si>
    <t>Total</t>
    <phoneticPr fontId="3" type="noConversion"/>
  </si>
  <si>
    <r>
      <t>Figure: Increase in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from coal mining over 10 years (tonnes)</t>
    </r>
    <phoneticPr fontId="3" type="noConversion"/>
  </si>
  <si>
    <t>The Latrobe Valley is home to four of Australia's five dirtiest/ highest emitting coal-fired power stations: AGL Loy Yang, Loy Yang B, GDF Suez and EnergyAustralia/TRUEnergy Yallourn</t>
    <phoneticPr fontId="3" type="noConversion"/>
  </si>
  <si>
    <t>Other less polluting power stations in SA include AGL Torrens Island and Pelican Point</t>
    <phoneticPr fontId="3" type="noConversion"/>
  </si>
  <si>
    <t>n/r</t>
    <phoneticPr fontId="3" type="noConversion"/>
  </si>
  <si>
    <t>?</t>
    <phoneticPr fontId="3" type="noConversion"/>
  </si>
  <si>
    <r>
      <t>Gladstone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facility</t>
    </r>
    <phoneticPr fontId="3" type="noConversion"/>
  </si>
  <si>
    <t>Fonterra Australia Pty Ltd - Darnum [Darnum-VIC]</t>
  </si>
  <si>
    <t>Unimin Traralgon [Traralgon-VIC]</t>
  </si>
  <si>
    <t>GTP Heyfield Pty Ltd [Heyfield-VIC]</t>
  </si>
  <si>
    <t>Trafalgar Landfill [Trafalgar-VIC]</t>
  </si>
  <si>
    <t>Maryvale Mill [Morwell-VIC]</t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</si>
  <si>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source</t>
    </r>
    <phoneticPr fontId="3" type="noConversion"/>
  </si>
  <si>
    <r>
      <t>South Australia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facility</t>
    </r>
    <phoneticPr fontId="3" type="noConversion"/>
  </si>
  <si>
    <r>
      <t>South Australia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source</t>
    </r>
    <phoneticPr fontId="3" type="noConversion"/>
  </si>
  <si>
    <t>n/r</t>
    <phoneticPr fontId="3" type="noConversion"/>
  </si>
  <si>
    <t>Notes</t>
    <phoneticPr fontId="3" type="noConversion"/>
  </si>
  <si>
    <t>Calliope Quarry [Calliope-QLD] (Unimin??)</t>
    <phoneticPr fontId="3" type="noConversion"/>
  </si>
  <si>
    <t>TRUenergy Yallourn / EnergyAustralia [Yallourn North-VIC]</t>
    <phoneticPr fontId="3" type="noConversion"/>
  </si>
  <si>
    <t>Emissions from electricity generation include emissions from coal mining. Companies report amalgamated PM emissions as if they are solely from power generation.</t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</si>
  <si>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increased by 29%;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by 40%.</t>
    </r>
    <phoneticPr fontId="3" type="noConversion"/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</si>
  <si>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facility</t>
    </r>
    <phoneticPr fontId="3" type="noConversion"/>
  </si>
  <si>
    <t>Rank</t>
    <phoneticPr fontId="3" type="noConversion"/>
  </si>
  <si>
    <t>West Cliff Colliery - Endeavour Coal [Appin-NSW]</t>
    <phoneticPr fontId="3" type="noConversion"/>
  </si>
  <si>
    <t>West Wallsend Colliery - Oceanic Coal [Killingworth-NSW]</t>
    <phoneticPr fontId="3" type="noConversion"/>
  </si>
  <si>
    <t>Facilities are not listed strictly in order of significance as ranking changes year to year. The tables highlight coal mines and electricity generators.</t>
    <phoneticPr fontId="3" type="noConversion"/>
  </si>
  <si>
    <t>Angus Place Colliery - Centennial [Lidsdale-NSW]</t>
    <phoneticPr fontId="3" type="noConversion"/>
  </si>
  <si>
    <t>Baal Bone Colliery - Wallerawang [Cullen Bullen-NSW]</t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</si>
  <si>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the Leigh Creek coal mine have increased by 190% during the last five years</t>
    </r>
    <phoneticPr fontId="3" type="noConversion"/>
  </si>
  <si>
    <t>GDF Suez / International Power Hazelwood [Morwell-VIC]</t>
    <phoneticPr fontId="3" type="noConversion"/>
  </si>
  <si>
    <t>Valley Power Limited - gas-fired turbine plant [Traralgon-VIC]</t>
    <phoneticPr fontId="3" type="noConversion"/>
  </si>
  <si>
    <t>Query 2009-09 and 2009-10 emissions</t>
    <phoneticPr fontId="3" type="noConversion"/>
  </si>
  <si>
    <r>
      <t>Water Transport Services is now the single greatest reported source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 Newcastle, representing 37% of 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 2012-13.</t>
    </r>
    <phoneticPr fontId="3" type="noConversion"/>
  </si>
  <si>
    <t>The 2011-12 figure appears an error</t>
    <phoneticPr fontId="3" type="noConversion"/>
  </si>
  <si>
    <t>This seems like an under-estimate (compared with PWCS' 204kg)</t>
    <phoneticPr fontId="3" type="noConversion"/>
  </si>
  <si>
    <t>MolyCop Waratah - C'Wealth Steel Company [Waratah-NSW]</t>
    <phoneticPr fontId="3" type="noConversion"/>
  </si>
  <si>
    <t>Total</t>
    <phoneticPr fontId="3" type="noConversion"/>
  </si>
  <si>
    <t>Total</t>
    <phoneticPr fontId="3" type="noConversion"/>
  </si>
  <si>
    <t>Emailed the Qld NPI team about the 2009-10 emissions attributed to Gladstone Ports Corporation - Development. Why only 2009-10?</t>
    <phoneticPr fontId="3" type="noConversion"/>
  </si>
  <si>
    <t>Total</t>
    <phoneticPr fontId="3" type="noConversion"/>
  </si>
  <si>
    <r>
      <t>Gladstone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source</t>
    </r>
    <phoneticPr fontId="3" type="noConversion"/>
  </si>
  <si>
    <t>All sources (kg)</t>
    <phoneticPr fontId="3" type="noConversion"/>
  </si>
  <si>
    <t>Electricity generation (kg)</t>
    <phoneticPr fontId="3" type="noConversion"/>
  </si>
  <si>
    <t>All sources (tonnes)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</si>
  <si>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</si>
  <si>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</si>
  <si>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</si>
  <si>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</si>
  <si>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2012-13</t>
    <phoneticPr fontId="3" type="noConversion"/>
  </si>
  <si>
    <t>Nb. Not state total - just the key sources</t>
    <phoneticPr fontId="3" type="noConversion"/>
  </si>
  <si>
    <r>
      <t>These are the top 12 sources and represent about 97% of 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</t>
    </r>
    <phoneticPr fontId="3" type="noConversion"/>
  </si>
  <si>
    <r>
      <t>Newcastle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source (kg)</t>
    </r>
    <phoneticPr fontId="3" type="noConversion"/>
  </si>
  <si>
    <t>Hunter River Remediation Project [Mayfield-NSW]</t>
  </si>
  <si>
    <t>QR National Kooragang Train Fuel Facility [Kooragang Island Port-NSW]</t>
  </si>
  <si>
    <t>Notes</t>
    <phoneticPr fontId="3" type="noConversion"/>
  </si>
  <si>
    <t>Mangoola Coal - Xstrata [Muswellbrook-NSW]</t>
    <phoneticPr fontId="3" type="noConversion"/>
  </si>
  <si>
    <t>Blair Athol Operations - Rio Tinto [Clermont-QLD]</t>
    <phoneticPr fontId="3" type="noConversion"/>
  </si>
  <si>
    <t>Notes</t>
    <phoneticPr fontId="3" type="noConversion"/>
  </si>
  <si>
    <t>Ivanhoe North Rehabilitation project [Cullen Bullen-NSW]</t>
  </si>
  <si>
    <t>Muja Mine [Collie-WA]</t>
  </si>
  <si>
    <t>Goonyella Riverside Broadmeadow Mine BHP [Moranbah-QLD]</t>
    <phoneticPr fontId="3" type="noConversion"/>
  </si>
  <si>
    <t>Whitehaven Rail Siding - Whitehaven Coal Mining, Kamilaroi HWay [Gunnedah-NSW]</t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</si>
  <si>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electricity generation (Gladstone Power Station) have increased by 42% in the Gladstone airshed during the last 5 years</t>
    </r>
    <phoneticPr fontId="3" type="noConversion"/>
  </si>
  <si>
    <t>Total</t>
    <phoneticPr fontId="3" type="noConversion"/>
  </si>
  <si>
    <r>
      <t>Mackay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source</t>
    </r>
    <phoneticPr fontId="3" type="noConversion"/>
  </si>
  <si>
    <r>
      <t>Mackay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facility</t>
    </r>
    <phoneticPr fontId="3" type="noConversion"/>
  </si>
  <si>
    <t>Ravensworth Mine Complex [Ravensworth Via Singleton-NSW]</t>
    <phoneticPr fontId="3" type="noConversion"/>
  </si>
  <si>
    <t>Ravensworth Underground Mine - Resource Pacific [Ravensworth Via Singleton-NSW]</t>
    <phoneticPr fontId="3" type="noConversion"/>
  </si>
  <si>
    <r>
      <t>While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declined by 10% over the last 5 years,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electricity generation increased by 147%, from 27,002kg to 66,802kg in 2012-13</t>
    </r>
    <phoneticPr fontId="3" type="noConversion"/>
  </si>
  <si>
    <r>
      <t>South Australia 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by source</t>
    </r>
    <phoneticPr fontId="3" type="noConversion"/>
  </si>
  <si>
    <t>Northern Power Station emissions to air (kg)</t>
    <phoneticPr fontId="3" type="noConversion"/>
  </si>
  <si>
    <t>Alinta Energy operate 2 power stations at Port Augusta - the 544MW Northern power station and 240MW Playford power station. https://alintaenergy.com.au/about-us/power-generation/flinders</t>
    <phoneticPr fontId="3" type="noConversion"/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</si>
  <si>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from electricity generation as a proportion of total national emissions</t>
    </r>
    <phoneticPr fontId="3" type="noConversion"/>
  </si>
  <si>
    <t>Notes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</si>
  <si>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</si>
  <si>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</si>
  <si>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</si>
  <si>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</si>
  <si>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2012-13</t>
    <phoneticPr fontId="3" type="noConversion"/>
  </si>
  <si>
    <r>
      <t>Gladstone Power Station is the 19th most polluting power station in Australia, emitting almost 200,000kg of PM</t>
    </r>
    <r>
      <rPr>
        <vertAlign val="subscript"/>
        <sz val="8"/>
        <rFont val="Calibri"/>
      </rPr>
      <t>10</t>
    </r>
    <phoneticPr fontId="3" type="noConversion"/>
  </si>
  <si>
    <t>Total</t>
    <phoneticPr fontId="3" type="noConversion"/>
  </si>
  <si>
    <t>PGP - Chandala Meter Station [Yanchep-WA]</t>
  </si>
  <si>
    <t>Mt Magnet [Mount Magnet-WA]</t>
  </si>
  <si>
    <t>KALAMUNDA POWER STATION [Forrestfield-WA]</t>
  </si>
  <si>
    <t>Wilga Park Power Station [Narrabri-NSW]</t>
  </si>
  <si>
    <r>
      <t>Question: How is it that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New Oakleigh open cut diminished over these 5 years while their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increased?</t>
    </r>
    <phoneticPr fontId="3" type="noConversion"/>
  </si>
  <si>
    <t>Brewer Power Station [Alice Springs-NT]</t>
  </si>
  <si>
    <t>Anglocoal / Drayton (Thomas Mitchell Dve) [Muswellbrook-NSW]</t>
    <phoneticPr fontId="3" type="noConversion"/>
  </si>
  <si>
    <t>Molendinar LFG Generator [Molendinar-QLD]</t>
  </si>
  <si>
    <t>Cook Colliery - CC [Blackwater-QLD]</t>
    <phoneticPr fontId="3" type="noConversion"/>
  </si>
  <si>
    <t>Coppabella Coal Mine - Macarthur Coal [Via Nebo-QLD]</t>
    <phoneticPr fontId="3" type="noConversion"/>
  </si>
  <si>
    <t>Cullenswood Open Cut Mine - Cornwall [St Marys-TAS]</t>
    <phoneticPr fontId="3" type="noConversion"/>
  </si>
  <si>
    <t>Gibson Island- Incitec Pivot fishmeal fertiliser [Murarrie-QLD]</t>
    <phoneticPr fontId="3" type="noConversion"/>
  </si>
  <si>
    <t>Onesteel Waratah [Waratah-NSW]</t>
  </si>
  <si>
    <r>
      <t>How can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petroleum and coal product manufacturing have decreased significantly while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increased by 25%?</t>
    </r>
    <phoneticPr fontId="3" type="noConversion"/>
  </si>
  <si>
    <r>
      <t>Why are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so much lower (one fifth) for all sources in the 2008-09 report compared to the following 4 years?</t>
    </r>
    <phoneticPr fontId="3" type="noConversion"/>
  </si>
  <si>
    <t>Jeeralang Power Station - gas turbine [Morwell-VIC]</t>
    <phoneticPr fontId="3" type="noConversion"/>
  </si>
  <si>
    <t>Energy Brix Aust Corp P/L - Electricity generation and steam supply [Morwell-VIC]</t>
    <phoneticPr fontId="3" type="noConversion"/>
  </si>
  <si>
    <t>Maffra (Murray Goulburn Dairy Manufacturing) [Maffra-VIC]</t>
    <phoneticPr fontId="3" type="noConversion"/>
  </si>
  <si>
    <r>
      <t>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four big power stations</t>
    </r>
    <phoneticPr fontId="3" type="noConversion"/>
  </si>
  <si>
    <r>
      <t>Newcastle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facility (kg)</t>
    </r>
    <phoneticPr fontId="3" type="noConversion"/>
  </si>
  <si>
    <t>Newcastle Rod and Bar Mill [Mayfield West-NSW]</t>
  </si>
  <si>
    <t>Dairy Farmers Hexham [Hexham-NSW]</t>
  </si>
  <si>
    <t>AGL / Loy Yang Power [Traralgon-VIC]</t>
    <phoneticPr fontId="3" type="noConversion"/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</si>
  <si>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by facility</t>
    </r>
    <phoneticPr fontId="3" type="noConversion"/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</si>
  <si>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by source</t>
    </r>
    <phoneticPr fontId="3" type="noConversion"/>
  </si>
  <si>
    <r>
      <t>Newcastle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facility</t>
    </r>
    <phoneticPr fontId="3" type="noConversion"/>
  </si>
  <si>
    <t>Kemerton Peak Lopping Power Station [Wellesley-WA]</t>
  </si>
  <si>
    <t>Mandalong Mine - Centennial [Mandalong-NSW]</t>
    <phoneticPr fontId="3" type="noConversion"/>
  </si>
  <si>
    <t>Koppers Carbon Materials and Chemicals Mayfield [Mayfield-NSW]</t>
  </si>
  <si>
    <t>Huntsman Corporation Australia Pty Ltd [Matraville-NSW]</t>
  </si>
  <si>
    <t>Canyon Coal Mine - Whitehaven Coal Mining, Hoads Lane (formerly Whitehaven) - Hoads Lane [Boggabri-NSW]</t>
    <phoneticPr fontId="3" type="noConversion"/>
  </si>
  <si>
    <t>Boggabri Coal Mine - 286 Leard Forest Rd [Boggabri-NSW]</t>
    <phoneticPr fontId="3" type="noConversion"/>
  </si>
  <si>
    <t>n/a</t>
  </si>
  <si>
    <t>Boral Quarries Stapylton [Stapylton-QLD]</t>
  </si>
  <si>
    <t>Riverview [Riverview-QLD]</t>
  </si>
  <si>
    <t>What is this?</t>
    <phoneticPr fontId="3" type="noConversion"/>
  </si>
  <si>
    <t>Fruit and Vegetable Processing [114]</t>
  </si>
  <si>
    <t>Baralaba Load Out - Baralaba Coal Pty Ltd [Baralaba-QLD]</t>
    <phoneticPr fontId="3" type="noConversion"/>
  </si>
  <si>
    <t>PEPL - HBI Turbines Delivery Meter Station [Boondarie-WA]</t>
  </si>
  <si>
    <t>Ewington Mine - Griffin [Collie-WA]</t>
    <phoneticPr fontId="3" type="noConversion"/>
  </si>
  <si>
    <t>Kestrel Operations - Rio Tinto [Emerald-QLD]</t>
    <phoneticPr fontId="3" type="noConversion"/>
  </si>
  <si>
    <t>Blackwater Mine BHP [Blackwater-QLD]</t>
    <phoneticPr fontId="3" type="noConversion"/>
  </si>
  <si>
    <t>Lucas Heights Waste and Recycling Centre (New Illawarra Road Landfill) [Lucas Heights-NSW]</t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</si>
  <si>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and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three of these four power stations have increased significantly during the last 5 years (not Energy Australia/TRUEnergy).</t>
    </r>
    <phoneticPr fontId="3" type="noConversion"/>
  </si>
  <si>
    <t>Sugar and Confectionery Manufacturing [118]</t>
  </si>
  <si>
    <t>CSR Plane Creek Sugar Mill [Sarina-QLD]</t>
  </si>
  <si>
    <t>Pleystowe Sugar Mill [Pleystowe-QLD]</t>
  </si>
  <si>
    <t>Jilalan Rail Yard [Sarina-QLD]</t>
  </si>
  <si>
    <t>Jackson St Waste Management Centre [Glenorchy-TAS]</t>
  </si>
  <si>
    <t>Bowser Landfill [Bowser-VIC]</t>
  </si>
  <si>
    <t>Kogan North [Kogan-QLD]</t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</si>
  <si>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and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coal mining have increased by 124% and 109% during the last 5 years (while emissions from other sources have diminished)</t>
    </r>
    <phoneticPr fontId="3" type="noConversion"/>
  </si>
  <si>
    <r>
      <t>South East Queensland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facility (top 20)</t>
    </r>
    <phoneticPr fontId="3" type="noConversion"/>
  </si>
  <si>
    <t>Poitrel Coal Mine - BHP Billiton [Via Moranbah-QLD]</t>
    <phoneticPr fontId="3" type="noConversion"/>
  </si>
  <si>
    <t>Premier Coal Operations - Wesfarmers [Collie-WA]</t>
    <phoneticPr fontId="3" type="noConversion"/>
  </si>
  <si>
    <t>PGP - Caversham Meter Station [Brabham-WA]</t>
  </si>
  <si>
    <t>Toowoomba Gasworks [Toowoomba-QLD]</t>
  </si>
  <si>
    <t>Leonora [Leonora-WA]</t>
  </si>
  <si>
    <t>Rocglen Coal Mine - Whitehaven Coal Mining Pty Ltd [Gunnedah-NSW]</t>
    <phoneticPr fontId="3" type="noConversion"/>
  </si>
  <si>
    <t>GGT, Jaguar Delivery/Meter Station [Leonora-WA]</t>
  </si>
  <si>
    <t>LNG Facility [Dandenong-VIC]</t>
  </si>
  <si>
    <t>GGT, Gwalia Delivery/Meter Station [Leonora-WA]</t>
  </si>
  <si>
    <t>GGT, Mt Keith Delivery/Meter Station [Wiluna-WA]</t>
  </si>
  <si>
    <t>DE Tatura Generator [Tatura-VIC]</t>
  </si>
  <si>
    <t>Ilgarari Compressor Station [Capricorn-WA]</t>
  </si>
  <si>
    <t>DE Shepparton Generator [Shepparton North-VIC]</t>
  </si>
  <si>
    <t>Peak Downs Mine - BHP [Moranbah-QLD]</t>
    <phoneticPr fontId="3" type="noConversion"/>
  </si>
  <si>
    <t>United Colliery [Warkworth-NSW]</t>
  </si>
  <si>
    <t>Sun Coast Gold Macadamia Gympie [Gympie-QLD]</t>
  </si>
  <si>
    <t>Port Hedland [Boodarie-WA]</t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</si>
  <si>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from electricity generation</t>
    </r>
    <phoneticPr fontId="3" type="noConversion"/>
  </si>
  <si>
    <t>Yaraloola Compressor Station [Mardie-WA]</t>
  </si>
  <si>
    <t>Collinsville Power Station [Collinsville-QLD]</t>
  </si>
  <si>
    <t>Alfred Hospital [Prahran-VIC]</t>
  </si>
  <si>
    <t>EGR [Salisbury-QLD]</t>
  </si>
  <si>
    <t>COMGROUP SUPPLIES PTY LTD [Carole Park-QLD]</t>
  </si>
  <si>
    <t>Bridgetown Waste Management Site [Bridgetown-WA]</t>
  </si>
  <si>
    <r>
      <t>These two open cut coal mines are consistently the top 2 sources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pollution in the SEQ airshed (and among the leading sources of PM</t>
    </r>
    <r>
      <rPr>
        <vertAlign val="subscript"/>
        <sz val="8"/>
        <rFont val="Calibri"/>
      </rPr>
      <t>2.5</t>
    </r>
    <r>
      <rPr>
        <sz val="8"/>
        <rFont val="Calibri"/>
      </rPr>
      <t>)</t>
    </r>
    <phoneticPr fontId="3" type="noConversion"/>
  </si>
  <si>
    <t>Mackay Asphalt (AC) Plant (5005) [Farleigh-QLD]</t>
    <phoneticPr fontId="3" type="noConversion"/>
  </si>
  <si>
    <r>
      <t>Coal loading and unloading at the mouth of the Brisbane River has increased dramatically, resulting in a 434% increase in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emissions.</t>
    </r>
    <phoneticPr fontId="3" type="noConversion"/>
  </si>
  <si>
    <t>What does this rail yard transport?</t>
    <phoneticPr fontId="3" type="noConversion"/>
  </si>
  <si>
    <t>n/r</t>
    <phoneticPr fontId="3" type="noConversion"/>
  </si>
  <si>
    <t>Glendell and Ravensworth East - Xstrata [Ravensworth Via Singleton-NSW]</t>
    <phoneticPr fontId="3" type="noConversion"/>
  </si>
  <si>
    <t>Avon Industrial Park Peak Power Station [Grass Valley-WA]</t>
  </si>
  <si>
    <t>LEIGH CREEK COALFIELD - Flinders [Leigh Creek-SA]</t>
    <phoneticPr fontId="3" type="noConversion"/>
  </si>
  <si>
    <t>Lidsdale Coal Loading Facility - Ivanhoe [Wallerwang-NSW]</t>
    <phoneticPr fontId="3" type="noConversion"/>
  </si>
  <si>
    <t>Macquarie Coal Preparation Plant - Oceanic Coal [Teralba-NSW]</t>
    <phoneticPr fontId="3" type="noConversion"/>
  </si>
  <si>
    <t>Gregory Joint Venture - Gregory Crinum Mine BHP Billiton [Emerald-QLD]</t>
    <phoneticPr fontId="3" type="noConversion"/>
  </si>
  <si>
    <t>Hail Creek Operations - Rio Tinto [Nebo-QLD]</t>
    <phoneticPr fontId="3" type="noConversion"/>
  </si>
  <si>
    <t>Hunter Valley Operations - Coal &amp; Allied [Lemington Via Singleton-NSW]</t>
    <phoneticPr fontId="3" type="noConversion"/>
  </si>
  <si>
    <t>Kogan Creek Mine - Golding [Via Brigalow-QLD]</t>
    <phoneticPr fontId="3" type="noConversion"/>
  </si>
  <si>
    <t>Transwaste Technologies [Dandenong-VIC]</t>
  </si>
  <si>
    <t>Moranbah Power Station [Moranbah-QLD]</t>
  </si>
  <si>
    <t>Katherine Waste Transfer Station [Katherine-NT]</t>
  </si>
  <si>
    <t>ALSCO PTY LIMITED [Mulgrave-VIC]</t>
  </si>
  <si>
    <t>Devro Sausage Casings [Bathurst-NSW]</t>
  </si>
  <si>
    <t>Kogan Compressor Station [Kogan-QLD]</t>
  </si>
  <si>
    <t>Oakey Compressor Station [Oakey-QLD]</t>
  </si>
  <si>
    <t>Mt Arthur North Coal - Hunter Valley Energy Coal [Muswellbrook-NSW]</t>
    <phoneticPr fontId="3" type="noConversion"/>
  </si>
  <si>
    <t>Newstan Colliery - Centennial [Fassifern-NSW]</t>
    <phoneticPr fontId="3" type="noConversion"/>
  </si>
  <si>
    <t>Burning (fuel red., regen., agric.)/ Wildfires [*]</t>
    <phoneticPr fontId="3" type="noConversion"/>
  </si>
  <si>
    <t>Glass and Glass Product Manufacturing [201]</t>
  </si>
  <si>
    <t>NO PM10 REPORT</t>
    <phoneticPr fontId="3" type="noConversion"/>
  </si>
  <si>
    <t>Harrison Manufacturing Co Pty Ltd [Brookvale-NSW]</t>
  </si>
  <si>
    <t>Bega Cheese Limited PPU [Bega-NSW]</t>
  </si>
  <si>
    <t>Buttercup Bakery Tamworth [Tamworth-NSW]</t>
  </si>
  <si>
    <t>SWQ-SWQE Compressor Station 4 [Cooladdi-QLD]</t>
  </si>
  <si>
    <r>
      <t>South East Queensland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facility (top 20)</t>
    </r>
    <phoneticPr fontId="3" type="noConversion"/>
  </si>
  <si>
    <r>
      <t>South East Queensland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source</t>
    </r>
    <phoneticPr fontId="3" type="noConversion"/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</si>
  <si>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- Latrobe Valley</t>
    </r>
    <phoneticPr fontId="3" type="noConversion"/>
  </si>
  <si>
    <t>How can emissions from rail freight fluctuate between 0kg and thousands of kilograms year to year?</t>
    <phoneticPr fontId="3" type="noConversion"/>
  </si>
  <si>
    <t>Norwich Park Mine- BHP [Dysart-QLD]</t>
    <phoneticPr fontId="3" type="noConversion"/>
  </si>
  <si>
    <r>
      <t>There has been a 5-fold (403%) increase in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 Gladstone over the last 5 years. Most of this increase results from increased limestone quarrying and processing.</t>
    </r>
    <phoneticPr fontId="3" type="noConversion"/>
  </si>
  <si>
    <t>Notes</t>
    <phoneticPr fontId="3" type="noConversion"/>
  </si>
  <si>
    <t>Note: this is not an exhaustive list of sources</t>
    <phoneticPr fontId="3" type="noConversion"/>
  </si>
  <si>
    <t>Mount Thorley Warkworth Operations - Coal &amp; Allied [Mount Thorley Via Singleton-NSW]</t>
    <phoneticPr fontId="3" type="noConversion"/>
  </si>
  <si>
    <t>Mt Owen Mine - Theiss [Ravensworth-NSW]</t>
    <phoneticPr fontId="3" type="noConversion"/>
  </si>
  <si>
    <t>PGP - Kwinana Supply System (KSS) Meter Station [Kwinana Beach-WA]</t>
  </si>
  <si>
    <t>Gage Roads Brewing Co Ltd [Palmyra-WA]</t>
  </si>
  <si>
    <t>Beenyup Wastewater Treatment Plant [Craigie-WA]</t>
  </si>
  <si>
    <t>Woodman Point WWTP [Munster-WA]</t>
  </si>
  <si>
    <t>Heinz Watties [Echuca-VIC]</t>
  </si>
  <si>
    <t>La Ionica [Thomastown-VIC]</t>
  </si>
  <si>
    <t>North Shore Private Hospital [St Leonards-NSW]</t>
  </si>
  <si>
    <t>Hills Polymers Lonsdale [Lonsdale-SA]</t>
  </si>
  <si>
    <t>Terminals Port Botany Facility [Port Botany-NSW]</t>
  </si>
  <si>
    <t>TUFTMASTER CARPETS PTY LTD [Preston-VIC]</t>
  </si>
  <si>
    <t>Collie Waste Facility Site [Collie-WA]</t>
  </si>
  <si>
    <t>South Walker Creek Mine - BHP Billiton Mitsui [Nebo-QLD]</t>
    <phoneticPr fontId="3" type="noConversion"/>
  </si>
  <si>
    <t>Grange Avenue [Marsden Park-NSW]</t>
  </si>
  <si>
    <t>GGT, Cosmos Delivery/Meter Station [Sir Samuel-WA]</t>
  </si>
  <si>
    <t>Abel underground mine Donaldson Coal [Blackhill-NSW]</t>
    <phoneticPr fontId="3" type="noConversion"/>
  </si>
  <si>
    <t>Karumba Port Site Power Station [Karumba-QLD]</t>
  </si>
  <si>
    <t>Appin Mine - Endeavour [Wilton-NSW]</t>
    <phoneticPr fontId="3" type="noConversion"/>
  </si>
  <si>
    <t>Aluminium Extrusions &amp; Distribution Pty Ltd [Penrith-NSW]</t>
  </si>
  <si>
    <t>Launceston General Hospital [Launceston-TAS]</t>
  </si>
  <si>
    <t>Compressor Station 1 [Eneabba-WA]</t>
  </si>
  <si>
    <t>Miakite Compressor Station [Branxholme-VIC]</t>
  </si>
  <si>
    <t>ROBERT BOSCH (AUSTRALIA) PROPRIETARY LIMITED [Clayton-VIC]</t>
  </si>
  <si>
    <t>Riverside Textiles Pty Ltd [North Geelong-VIC]</t>
  </si>
  <si>
    <t>Jack's Gully [Mount Annan-NSW]</t>
  </si>
  <si>
    <t>Cumnock No.1 Colliery New England H'Way Xstrata [Ravensworth-NSW]</t>
    <phoneticPr fontId="3" type="noConversion"/>
  </si>
  <si>
    <t>Bengalla Operations - Coal &amp; Allied [Muswellbrook-NSW]</t>
    <phoneticPr fontId="3" type="noConversion"/>
  </si>
  <si>
    <t>Commodore Coal Mine - Downer EDI [Millmerran-QLD]</t>
    <phoneticPr fontId="3" type="noConversion"/>
  </si>
  <si>
    <r>
      <t>166 facilities reported emissions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in SEQ in 2012-13</t>
    </r>
    <phoneticPr fontId="3" type="noConversion"/>
  </si>
  <si>
    <t>Notes</t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</si>
  <si>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the Jeebropillly and New Oakleigh open cut coal mines near Ipswich have increased 163% and 31% respectively over 5 years</t>
    </r>
    <phoneticPr fontId="3" type="noConversion"/>
  </si>
  <si>
    <t>n/r</t>
    <phoneticPr fontId="3" type="noConversion"/>
  </si>
  <si>
    <t>reported 0kg</t>
    <phoneticPr fontId="3" type="noConversion"/>
  </si>
  <si>
    <t>ian.johnston@se1.bp.com</t>
  </si>
  <si>
    <t>Rochedale - Austral Bricks [Rochedale-QLD]</t>
    <phoneticPr fontId="3" type="noConversion"/>
  </si>
  <si>
    <t>Darra - Boral Bricks [Darra-QLD]</t>
    <phoneticPr fontId="3" type="noConversion"/>
  </si>
  <si>
    <t>Angaston Extrusion Plant [Angaston-SA]</t>
  </si>
  <si>
    <t>Northeast Health Wangaratta [Wangaratta-VIC]</t>
  </si>
  <si>
    <t>POLYFOAM (BRISBANE) PTY LTD [Tingalpa-QLD]</t>
  </si>
  <si>
    <t>RMAX [Coopers Plains-QLD]</t>
  </si>
  <si>
    <t>Coca-Cola Amatil Northmead [Northmead-NSW]</t>
  </si>
  <si>
    <t>Select Harvests Food Products [Thomastown-VIC]</t>
  </si>
  <si>
    <t>National Foods Limited - Lytton Operations [Lytton-QLD]</t>
  </si>
  <si>
    <t>Toowoomba Hospital [Toowoomba-QLD]</t>
  </si>
  <si>
    <t>Tip Top Bakeries Newcastle [Gateshead-NSW]</t>
  </si>
  <si>
    <t>Aperio Group - Finewrap Division [Oakleigh-VIC]</t>
  </si>
  <si>
    <t>RMAX [Kewdale-WA]</t>
  </si>
  <si>
    <t>HEZ Power Station [Kurri Kurri-NSW]</t>
  </si>
  <si>
    <t>Coca-Cola Amatil Smithfield [Smithfield-NSW]</t>
  </si>
  <si>
    <t>GGT, Leinster Terminal Delivery/Meter Station [Leinster-WA]</t>
  </si>
  <si>
    <t>Fitzroy Crossing Waste Management Facility [King Leopold Ranges-WA]</t>
  </si>
  <si>
    <t>Mackay Gas Turbine [Mackay-QLD]</t>
  </si>
  <si>
    <t>Telfer Nifty Pipelines [Telfer-WA]</t>
  </si>
  <si>
    <t>Daunia Mine- BM Aliance Coal Operations [Via Peak Downs Highway-QLD]</t>
    <phoneticPr fontId="3" type="noConversion"/>
  </si>
  <si>
    <t>NO REPORT</t>
    <phoneticPr fontId="3" type="noConversion"/>
  </si>
  <si>
    <t>Orrcon Steel [Salisbury-QLD]</t>
  </si>
  <si>
    <t>Compressor Station 1 [Out Of Hundreds Strzelecki-SA]</t>
  </si>
  <si>
    <t>Whyalla [Whyalla-SA]</t>
  </si>
  <si>
    <t>Exmouth Power Station (Private) [Exmouth-WA]</t>
  </si>
  <si>
    <t>Angaston Power Station [Angaston-SA]</t>
  </si>
  <si>
    <t>Brisbane [Eagle Farm-QLD]</t>
  </si>
  <si>
    <t>Pacmetal Services [Glendenning-NSW]</t>
  </si>
  <si>
    <t>Bartter Enterprises Pty Ltd [Osborne Park-WA]</t>
  </si>
  <si>
    <t>Shell Birkenhead Bitumen Plant [Peterhead-SA]</t>
  </si>
  <si>
    <t>Spotless Facility Services Punchbowl [Punchbowl-NSW]</t>
  </si>
  <si>
    <t>CPWE Remediation Project [Banksmeadow-NSW]</t>
  </si>
  <si>
    <t>Stapylton LFG Generator [Stapylton-QLD]</t>
  </si>
  <si>
    <t>PEPL - Alinta Power Station Delivery Meter Station [Boondarie-WA]</t>
  </si>
  <si>
    <t>Change 5yr (%)</t>
    <phoneticPr fontId="3" type="noConversion"/>
  </si>
  <si>
    <t>Metropolitan Collieries Pty Ltd - Helensburgh [Helensburgh-NSW]</t>
    <phoneticPr fontId="3" type="noConversion"/>
  </si>
  <si>
    <r>
      <t>NO PM</t>
    </r>
    <r>
      <rPr>
        <vertAlign val="subscript"/>
        <sz val="8"/>
        <rFont val="Calibri"/>
      </rPr>
      <t>10</t>
    </r>
    <phoneticPr fontId="3" type="noConversion"/>
  </si>
  <si>
    <t>Rivalea (Australia) - Bungowannah [Bungowannah-NSW]</t>
  </si>
  <si>
    <t>Campbelltown Beverages [Campbelltown-NSW]</t>
  </si>
  <si>
    <t>Peat [Southshire-QLD]</t>
  </si>
  <si>
    <t>Women's and Children's Hospital [North Adelaide-SA]</t>
  </si>
  <si>
    <t>Wagerup Cogeneration Plant [Waroona-WA]</t>
  </si>
  <si>
    <t>Spotless Garment Services [Northcote-VIC]</t>
  </si>
  <si>
    <t>Laverton Processing Plant [Laverton North-VIC]</t>
  </si>
  <si>
    <t>Elizabeth Drive Landfill Facility [Badgerys Creek-NSW]</t>
  </si>
  <si>
    <t>ABMT Textiles [Melton-VIC]</t>
  </si>
  <si>
    <t>Shellharbour Sewage Treatment System [Shellharbour-NSW]</t>
  </si>
  <si>
    <t>Telfer Nifty Pipelines 2 [Telfer-WA]</t>
  </si>
  <si>
    <t>Cobram Landfill [Cobram-VIC]</t>
  </si>
  <si>
    <t>Mauri Yeast Australia Pty Ltd [Camellia-NSW]</t>
  </si>
  <si>
    <t>Geelong Processing [Breakwater-VIC]</t>
  </si>
  <si>
    <t>NOTE PRINTING AUSTRALIA LIMITED [Craigieburn-VIC]</t>
  </si>
  <si>
    <t>LD&amp;D Milk PTY LTD (Salisbury) [Salisbury South-SA]</t>
  </si>
  <si>
    <t>Lockwood Processing Plant [Lockwood-VIC]</t>
  </si>
  <si>
    <t>Alcoa Pinjarra Meter Station (M3) [Oakley-WA]</t>
  </si>
  <si>
    <t>Lucas Heights 1 [Menai-NSW]</t>
  </si>
  <si>
    <t>Thomastown [Thomastown-VIC]</t>
  </si>
  <si>
    <t>RMAX [Kings Meadows-TAS]</t>
  </si>
  <si>
    <t>Compressor 10 [Kwinana Beach-WA]</t>
  </si>
  <si>
    <t>Monroe Springs Alexandria [Alexandria-NSW]</t>
  </si>
  <si>
    <t>Baillie Henderson Hospital [Toowoomba-QLD]</t>
  </si>
  <si>
    <t>Westbury LNG Plant [Westbury-TAS]</t>
  </si>
  <si>
    <t>Davis Road Recycling &amp; Waste Management Facility [Forest Grove-WA]</t>
  </si>
  <si>
    <t>Compressor Station 2 [Badgingarra-WA]</t>
  </si>
  <si>
    <t>The Royal Victorian Eye &amp; Ear Hospital [East Melbourne-VIC]</t>
  </si>
  <si>
    <t>Gippsland Campus [Churchill-VIC]</t>
  </si>
  <si>
    <t>Data Centre A [Wantirna South-VIC]</t>
  </si>
  <si>
    <t>Barretta Waste Disposal Site [Barretta-TAS]</t>
  </si>
  <si>
    <t>Narrogin Waste Management Facility [Narrogin-WA]</t>
  </si>
  <si>
    <t>LATROBE REGIONAL HOSPITAL [Traralgon-VIC]</t>
  </si>
  <si>
    <t>Pentair Water &amp; Environmental Solutions - Somerton Steel Operations [Somerton-VIC]</t>
  </si>
  <si>
    <t>GGT, Murrin Murrin Delivery/Meter Station [Laverton-WA]</t>
  </si>
  <si>
    <t>Sanitarium Health Food Company - Carmel [Carmel-WA]</t>
  </si>
  <si>
    <t>Detmold [Port Melbourne-VIC]</t>
  </si>
  <si>
    <t>Ensham Coal Mine Ensham Resources [Emerald-QLD]</t>
    <phoneticPr fontId="3" type="noConversion"/>
  </si>
  <si>
    <t>German Creek / Capcoal Anglocoal [Middlemount-QLD]</t>
    <phoneticPr fontId="3" type="noConversion"/>
  </si>
  <si>
    <t>Snuggery Power Station [Millicent-SA]</t>
  </si>
  <si>
    <t>CAPRAL LIMITED [Campbellfield-VIC]</t>
  </si>
  <si>
    <t>TWG Loxton [Loxton-SA]</t>
  </si>
  <si>
    <t>COMPLETE POD SOLUTIONS PTY LTD [Somerton-VIC]</t>
  </si>
  <si>
    <t>Holy Cross Laundry [Wooloowin-QLD]</t>
  </si>
  <si>
    <t>Caulfield Campus [Caulfield East-VIC]</t>
  </si>
  <si>
    <t>Prairie [Prairie-VIC]</t>
  </si>
  <si>
    <t>VISYPAK Kings Park [Kings Park-NSW]</t>
  </si>
  <si>
    <t>PMP Print [Bibra Lake-WA]</t>
  </si>
  <si>
    <t>Elgas Sydney LPG Cavern [Port Botany-NSW]</t>
  </si>
  <si>
    <t>Geraldton Peak Lopping Power Station [Geraldton-WA]</t>
  </si>
  <si>
    <t>Morney Tank Compressor Station [Morney Tank-QLD]</t>
  </si>
  <si>
    <t>St John of God Hospital Murdoch [Murdoch-WA]</t>
  </si>
  <si>
    <t>Caulfield Hospital [Caulfield-VIC]</t>
  </si>
  <si>
    <t>Paverock Quarry [Childer-QLD]</t>
  </si>
  <si>
    <t>Osborne Park [Osborne Park-WA]</t>
  </si>
  <si>
    <t>VIP Packaging Truganina [Truganina-VIC]</t>
  </si>
  <si>
    <t>Albany Refuse Site [Mt Melville-WA]</t>
  </si>
  <si>
    <t>Suntown Closed Landfill [Arundel-QLD]</t>
  </si>
  <si>
    <t>COCA COLA AMATIL Thebarton (AUST) P/L [Thebarton-SA]</t>
  </si>
  <si>
    <t>CCA Bayswater [Bayswater-VIC]</t>
  </si>
  <si>
    <t>St George Private Hospital [Kogarah-NSW]</t>
  </si>
  <si>
    <t>ECHUCA REGIONAL HEALTH [Echuca-VIC]</t>
  </si>
  <si>
    <t>Australian Weaving Mills Pty Ltd [Devonport-TAS]</t>
  </si>
  <si>
    <t>Mt Martha Water Recycling Plant [Mount Martha-VIC]</t>
  </si>
  <si>
    <t>Bridgewater Barred Tee [Brighton-TAS]</t>
  </si>
  <si>
    <t>Bell Bay Station (Meter Station) (Tasmanian Gas Pipeline) [Bell Bay-TAS]</t>
  </si>
  <si>
    <t>SA Power Networks Kingscote Power Station [Brownlow-SA]</t>
  </si>
  <si>
    <t>Platypus Remediation Project [North Sydney-NSW]</t>
  </si>
  <si>
    <t>MAURI YEAST AUSTRALIA PTY LIMITED [Toowoomba-QLD]</t>
  </si>
  <si>
    <t>GLASSMETAL INDUSTRIES PTY LTD [Moolap-VIC]</t>
  </si>
  <si>
    <t>CSIRO - Clayton Laboratories [Clayton-VIC]</t>
  </si>
  <si>
    <t>PRINCES LAUNDRY SERVICES PTY LTD [Preston-VIC]</t>
  </si>
  <si>
    <t>Royal Military College Duntroon [Duntroon-ACT]</t>
  </si>
  <si>
    <t>Marathon Food Industries Pty Ltd [Kensington-VIC]</t>
  </si>
  <si>
    <t>Moorebank [Moorebank-NSW]</t>
  </si>
  <si>
    <t>Gladstone Meter Station (Queensland Gas Pipeline) [Gladstone-QLD]</t>
  </si>
  <si>
    <t>Harris Road Power Station [East Picton-WA]</t>
  </si>
  <si>
    <t>Broadmeadows Health Service [Broadmeadows -VIC]</t>
  </si>
  <si>
    <t>Moorvale Coal Mine - Macarthur [Via Nebo-QLD]</t>
    <phoneticPr fontId="3" type="noConversion"/>
  </si>
  <si>
    <t>Moranbah North Coal Management [Moranbah-QLD]</t>
    <phoneticPr fontId="3" type="noConversion"/>
  </si>
  <si>
    <t>Dulverton Waste Management [Dulverton-TAS]</t>
  </si>
  <si>
    <t>Baiada Tamworth Processing Plant [Tamworth-NSW]</t>
  </si>
  <si>
    <t>PETER MACCALLUM CANCER INSTITUTE [East Melbourne-VIC]</t>
  </si>
  <si>
    <t>ASAHI PREMIUM BEVERAGES PTY LTD [Laverton-VIC]</t>
  </si>
  <si>
    <t>FAWKNER CREMATORIUM AND MEMORIAL PARK [Fawkner-VIC]</t>
  </si>
  <si>
    <t>British American Tobacco Virginia Park [Eastgardens-NSW]</t>
  </si>
  <si>
    <t>Minyerri Power Station [Minyeeri Community-NT]</t>
  </si>
  <si>
    <t>FOAMEX VICTORIA PTY LTD [Bayswater North-VIC]</t>
  </si>
  <si>
    <t>CCA Moorabbin [Moorabbin-VIC]</t>
  </si>
  <si>
    <t>Brisbane Composite Plant [Darra-QLD]</t>
  </si>
  <si>
    <t>LD&amp;D Milk PTY LTD (Crestmead) [Crestmead-QLD]</t>
  </si>
  <si>
    <t>National Foods Milk Penrith [Penrith-NSW]</t>
  </si>
  <si>
    <t>Speedibake Ermington [Ermington-NSW]</t>
  </si>
  <si>
    <t>Goodna [Goodna-QLD]</t>
  </si>
  <si>
    <t>CSIRO Belmont Laboratories [Belmont-VIC]</t>
  </si>
  <si>
    <t>M.C. HERD PROPRIETARY LIMITED [Corio-VIC]</t>
  </si>
  <si>
    <t>Labrador Manufacturing Site [Labrador-QLD]</t>
  </si>
  <si>
    <t>Olex Australia Pty Ltd, Lilydale [Lilydale-VIC]</t>
  </si>
  <si>
    <t>CALVARY HEALTH CARE ACT LIMITED [Bruce-ACT]</t>
  </si>
  <si>
    <t>Berri Ltd Leeton [Leeton-NSW]</t>
  </si>
  <si>
    <t>AMCOR FIBRE PACKAGING [Athol Park-SA]</t>
  </si>
  <si>
    <t>GELITA Australia [Beaudesert-QLD]</t>
  </si>
  <si>
    <t>Mile End Asphalt Plant [Mile End-SA]</t>
  </si>
  <si>
    <t>Princess Margaret Hospital [Subiaco-WA]</t>
  </si>
  <si>
    <t>Euroa Compressor Station [Euroa -VIC]</t>
  </si>
  <si>
    <t>Maroochydore Sewage Treatment Plant [Maroochydore-QLD]</t>
  </si>
  <si>
    <t>Mondarra Gas Storage Facility [Milo-WA]</t>
  </si>
  <si>
    <t>The Wrigley Company Asquith [Asquith-NSW]</t>
  </si>
  <si>
    <t>Dardanup [Dardanup-WA]</t>
  </si>
  <si>
    <t>Erskine Park [Erskine Park-NSW]</t>
  </si>
  <si>
    <t>Transpacific Treatment Plant Liquid Treatment Plant [Wingfield-SA]</t>
  </si>
  <si>
    <t>Austarlian Country Spinners P/L [Wangaratta-VIC]</t>
  </si>
  <si>
    <t>Hollywood Private Hospital [Nedlands-WA]</t>
  </si>
  <si>
    <t>ARYZTA AUSTRALIA PTY LTD [Lyndhurst-VIC]</t>
  </si>
  <si>
    <t>Belrose [Belrose-NSW]</t>
  </si>
  <si>
    <t>Redcliffe Hospital [Redcliffe-QLD]</t>
  </si>
  <si>
    <t>Veolia Environmental Services [Dry Creek-SA]</t>
  </si>
  <si>
    <t>Lonsdale Power Station [Lonsdale-SA]</t>
  </si>
  <si>
    <t>Muchea Landfill and Recycling Centre [Lower Chittering-WA]</t>
  </si>
  <si>
    <t>FoodPartners / Head Office [Dinmore-QLD]</t>
  </si>
  <si>
    <t>SCP, Kalgoorlie South Delivery/Meter Station [Feysville-WA]</t>
  </si>
  <si>
    <t>SCP, Kambalda Delivery/Meter Station [Kambalda East-WA]</t>
  </si>
  <si>
    <t>SIMSTAR ALLOYS PTY LTD [Laverton North-VIC]</t>
  </si>
  <si>
    <t>Long Island Pump Station [Hastings-VIC]</t>
  </si>
  <si>
    <t>King Edward Memorial Hospital [Subiaco-WA]</t>
  </si>
  <si>
    <t>Monroe Clovelly Park [Clovelly Park-SA]</t>
  </si>
  <si>
    <t>TAGHLEEF INDUSTRIES PTY LTD [Wodonga-VIC]</t>
  </si>
  <si>
    <t>Joondalup Health Campus [Joondalup-WA]</t>
  </si>
  <si>
    <t>Peters Ice Cream [Mulgrave-VIC]</t>
  </si>
  <si>
    <t>ARLPARRA POWER STATION [Urapuntja-NT]</t>
  </si>
  <si>
    <t>Box Hill Hospital [Box Hill-VIC]</t>
  </si>
  <si>
    <t>DENSO Automotive Systems Australia [Croydon-VIC]</t>
  </si>
  <si>
    <t>ORLANDO WINES - ROWLAND FLAT [Rowland Flat-SA]</t>
  </si>
  <si>
    <t>Frewstal Pty Ltd [Stawell-VIC]</t>
  </si>
  <si>
    <t>Amcor Beverage Cans [Revesby-NSW]</t>
  </si>
  <si>
    <t>BOSTIK AUSTRALIA PTY LTD [Thomastown-VIC]</t>
  </si>
  <si>
    <t>Kalkaringi Community Power Station [Kalkaringi-NT]</t>
  </si>
  <si>
    <t>Umbakumba Power Station [Umbakumba Community-NT]</t>
  </si>
  <si>
    <t>Linley Valley Pork [Wundowie-WA]</t>
  </si>
  <si>
    <t>Christies Beach Wastewater Treatment Plant [Christies Beach-SA]</t>
  </si>
  <si>
    <t>Selfs Point Bitumen Plant [New Town-TAS]</t>
  </si>
  <si>
    <t>Geraldton Gas Turbine Station [Utakarra-WA]</t>
  </si>
  <si>
    <t>Holden - HSPO [Dandenong South-VIC]</t>
  </si>
  <si>
    <t>Quality Bakers Hobart [Derwent Park-TAS]</t>
  </si>
  <si>
    <t>Top Taste Kedron [Kedron-QLD]</t>
  </si>
  <si>
    <t>Amcor Fibre Packaging Spearwood Site [Bibra Lake-WA]</t>
  </si>
  <si>
    <t>NATIONAL GALVANISING INDUSTRIES PTY LTD [Richlands-QLD]</t>
  </si>
  <si>
    <t>Altona Bitumen Plant [Altona North-VIC]</t>
  </si>
  <si>
    <t>GlaxoSmithKline Port Fairy [Port Fairy-VIC]</t>
  </si>
  <si>
    <t>PFIZER (PERTH) PTY LTD [Bentley-WA]</t>
  </si>
  <si>
    <t>Minto [Minto-NSW]</t>
  </si>
  <si>
    <t>Amcor Flexibles Australasia [Preston-VIC]</t>
  </si>
  <si>
    <t>Industrial Galvanizers Hexham [Hexham-NSW]</t>
  </si>
  <si>
    <t>Timber Creek Community Power Station [Timber Creek-NT]</t>
  </si>
  <si>
    <t>Southern Waste Solutions [Copping-TAS]</t>
  </si>
  <si>
    <t>PRINCES LAUNDRY SERVICES PTY LTD [Braeside-VIC]</t>
  </si>
  <si>
    <t>Sanitarium health Food Company [Moorooka-QLD]</t>
  </si>
  <si>
    <t>Wagga Landfill Flare [Wagga Wagga-NSW]</t>
  </si>
  <si>
    <t>Shell North Fremantle Terminal [North Fremantle-WA]</t>
  </si>
  <si>
    <t>VALLS STYRENE PACKAGING CO PTY LTD [Berri-SA]</t>
  </si>
  <si>
    <t>Eastern Creek [Eastern Creek-NSW]</t>
  </si>
  <si>
    <t>MOMENTIVE SPECIALTY CHEMICALS PTY LTD [Murarrie-QLD]</t>
  </si>
  <si>
    <t>Labelmakers Group Pty Ltd [Somerton-VIC]</t>
  </si>
  <si>
    <t>Unilever North Rocks [North Rocks-NSW]</t>
  </si>
  <si>
    <t>COCA COLA AMATIL Kewdale (AUST) P/L [Kewdale-WA]</t>
  </si>
  <si>
    <t>Innovia Security [Craigieburn-VIC]</t>
  </si>
  <si>
    <t>Port Lincoln Power Station [Port Lincoln-SA]</t>
  </si>
  <si>
    <t>Coburg [Coburg North-VIC]</t>
  </si>
  <si>
    <t>The University of Adelaide [Adelaide-SA]</t>
  </si>
  <si>
    <t>H. W. GREENHAM &amp; SONS PROPRIETARY LIMITED [Tongala-VIC]</t>
  </si>
  <si>
    <t>Malaga Bakery [Malaga (Delivery Area)-WA]</t>
  </si>
  <si>
    <t>Shenton Park Campus [Shenton Park-WA]</t>
  </si>
  <si>
    <t>Big River Pork Pty Ltd [Murray Bridge-SA]</t>
  </si>
  <si>
    <t>Mount Isa [Mount Isa-QLD]</t>
  </si>
  <si>
    <t>Maroondah Hospital [Ringwood East-VIC]</t>
  </si>
  <si>
    <t>Oxenford Quarries [Upper Coomera-QLD]</t>
  </si>
  <si>
    <t>Catalent Pharma Solutions [Braeside-VIC]</t>
  </si>
  <si>
    <t>Cavan Meter Stations [Cavan-SA]</t>
  </si>
  <si>
    <t>Forestville Bakery [Forestville-SA]</t>
  </si>
  <si>
    <t>Warnervale Brewery [Warnervale-NSW]</t>
  </si>
  <si>
    <t>Exide Batteries [Edinburgh North-SA]</t>
  </si>
  <si>
    <t>ANZPAC Services Smithfield [Smithfield-NSW]</t>
  </si>
  <si>
    <t>CSIRO North Ryde Life Sciences Centre [North Ryde-NSW]</t>
  </si>
  <si>
    <t>CHASSIS BRAKES INTERNATIONAL (AUSTRALIA) PTY LTD [Bentleigh East-VIC]</t>
  </si>
  <si>
    <t>DALBY BIO-REFINERY LIMITED [Dalby-QLD]</t>
  </si>
  <si>
    <t>Simplot Kelso Plant [Kelso-NSW]</t>
  </si>
  <si>
    <t>Pirlangimpi Community Power Station [Pularumpi-NT]</t>
  </si>
  <si>
    <t>Lion Dairy &amp; Drinks Malanda [Malanda-QLD]</t>
  </si>
  <si>
    <t>Iona Metering Station [Port Campbell-VIC]</t>
  </si>
  <si>
    <t>Recycling and Refuse Centre [Manjimup-WA]</t>
  </si>
  <si>
    <t>Australian Defence Force Academy [Campbell-ACT]</t>
  </si>
  <si>
    <t>Davenport Downs Compressor Station [Morney Tank-QLD]</t>
  </si>
  <si>
    <t>FEROGALV [Kewdale-WA]</t>
  </si>
  <si>
    <t>Kidman Gas [Leigh Creek-SA]</t>
  </si>
  <si>
    <t>Monash Medical Centre (Moorabbin Campus) [Bentleigh East-VIC]</t>
  </si>
  <si>
    <t>Hannanprint - Warwick Farm [Warwick Farm-NSW]</t>
  </si>
  <si>
    <t>Hannanprint Alexandria [Alexandria-NSW]</t>
  </si>
  <si>
    <t>WARRNAMBOOL CAMPUS [Warrnambool -VIC]</t>
  </si>
  <si>
    <t>Springhurst Compressor Station [Springhurst-VIC]</t>
  </si>
  <si>
    <t>RMAX [Elizabeth West-SA]</t>
  </si>
  <si>
    <t>Viridian Clayton [Clayton South-VIC]</t>
  </si>
  <si>
    <t>THE WRIGLEY CONFECTIONARY COMPANY (a subsidiary of MARS) [Scoresby-VIC]</t>
  </si>
  <si>
    <t>Polyfoam (Sydney) Pty Ltd [Moorebank-NSW]</t>
  </si>
  <si>
    <t>Venture DMG [Keysborough-VIC]</t>
  </si>
  <si>
    <t>Dandenong [Dandenong-VIC]</t>
  </si>
  <si>
    <t>Wiluna Compressor Station [Wiluna-WA]</t>
  </si>
  <si>
    <t>Castlemaine Health [Castlemaine-VIC]</t>
  </si>
  <si>
    <t>VIP Packaging Granville [Granville-NSW]</t>
  </si>
  <si>
    <t>Spotless Facility Services Somersby [Somersby-NSW]</t>
  </si>
  <si>
    <t>EUREKA LINEN [Ballarat-VIC]</t>
  </si>
  <si>
    <t>International Linen Service Pty Ltd [Torrensville-SA]</t>
  </si>
  <si>
    <t>Appin [Appin-NSW]</t>
  </si>
  <si>
    <t>RGD Corporation Pty Ltd [Welshpool-WA]</t>
  </si>
  <si>
    <t>Spotless Facility Services North Rocks [North Rocks-NSW]</t>
  </si>
  <si>
    <t>Amcor Fibre Packaging Revesby [Revesby-NSW]</t>
  </si>
  <si>
    <t>Boodarie Compressor Station [Boodarie-WA]</t>
  </si>
  <si>
    <t>Reedy Creek Landfill [Reedy Creek-QLD]</t>
  </si>
  <si>
    <t>Visy Board Warwick Farm [Warwick Farm-NSW]</t>
  </si>
  <si>
    <t>Russell Offices [Canberra-ACT]</t>
  </si>
  <si>
    <t>WIMMERA BASE HOSPITAL [Horsham-VIC]</t>
  </si>
  <si>
    <t>Numbulwar Community Power Station [Numbulwar -NT]</t>
  </si>
  <si>
    <t>Alice Springs Hospital [Alice Springs-NT]</t>
  </si>
  <si>
    <t>Avery Dennison Pty Ltd [Elizabeth North-SA]</t>
  </si>
  <si>
    <t>Western Treatment Plant [Werribee-VIC]</t>
  </si>
  <si>
    <t>VISY Beverage Smithfield [Smithfield-NSW]</t>
  </si>
  <si>
    <t>ENSIGN LABORATORIES PROPRIETARY LIMITED [Mulgrave-VIC]</t>
  </si>
  <si>
    <t>ASSA ABLOY AUSTRALIA PTY LIMITED [Oakleigh-VIC]</t>
  </si>
  <si>
    <t>RMAX Smithfield [Smithfield-NSW]</t>
  </si>
  <si>
    <t>Harvey Fresh Juice [Harvey-WA]</t>
  </si>
  <si>
    <t>KYABRAM SITE [Kyabram-VIC]</t>
  </si>
  <si>
    <t>Ginger Factory [Yandina-QLD]</t>
  </si>
  <si>
    <t>Simpson Barracks [Yallambie-VIC]</t>
  </si>
  <si>
    <t>Top Hat Manufacturing Pty Ltd [Mundowi Road-NSW]</t>
  </si>
  <si>
    <t>Hunter Galvanizing Tomago [Tomago-NSW]</t>
  </si>
  <si>
    <t>FBT Transwest Pty Ltd [Tottenham-VIC]</t>
  </si>
  <si>
    <t>Coomandook Compressor Station [Coomandook-SA]</t>
  </si>
  <si>
    <t>Green Point Landfill Flare [Green Point-NSW]</t>
  </si>
  <si>
    <t>ITW Buildex [Moorabbin-VIC]</t>
  </si>
  <si>
    <t>CRF (Colac Otway) [Colac-VIC]</t>
  </si>
  <si>
    <t>Greenslopes Private Hospital [Greenslopes-QLD]</t>
  </si>
  <si>
    <t>Yarri Road Refuse Facility [Parkeston-WA]</t>
  </si>
  <si>
    <t>PRINCES LAUNDRY SERVICES PTY LTD [Box Hill-VIC]</t>
  </si>
  <si>
    <t>Footscray [Footscray-VIC]</t>
  </si>
  <si>
    <t>BLACK MOUNTAIN [Acton-ACT]</t>
  </si>
  <si>
    <t>Pinjar Meter Station [Pinjar-WA]</t>
  </si>
  <si>
    <t>Watarrka (Kings Canyon) Community Power Station [Kings Canyon-NT]</t>
  </si>
  <si>
    <t>Foamex South Australia Pty Ltd [Gepps Cross-SA]</t>
  </si>
  <si>
    <t>Capral Limited - Canning Vale [Canning Vale-WA]</t>
  </si>
  <si>
    <t>BOC Gases Port Kembla [Cringila-NSW]</t>
  </si>
  <si>
    <t>MOMENTIVE SPECIALTY CHEMICALS PTY LTD [Deer Park-VIC]</t>
  </si>
  <si>
    <t>Warriewood Sewage Treatment Plant [Warriewood-NSW]</t>
  </si>
  <si>
    <t>KINGSTON CENTRE [Cheltenham-VIC]</t>
  </si>
  <si>
    <t>Compressor Station 6 [Coglin-SA]</t>
  </si>
  <si>
    <t>Parmalat Food Products [Lidcombe-NSW]</t>
  </si>
  <si>
    <t>BUNDABERG DISTILLING COMPANY PTY. LIMITED [Bundaberg-QLD]</t>
  </si>
  <si>
    <t>Gosnells Landfill Cogeneration [Orange Grove-WA]</t>
  </si>
  <si>
    <t>Mareeba Processing Plant [Mareeba-QLD]</t>
  </si>
  <si>
    <t>Gippsland Food Company [Pakenham-VIC]</t>
  </si>
  <si>
    <t>Cabrini Linen Service [Hawthorn East-VIC]</t>
  </si>
  <si>
    <t>South Brisbane [South Brisbane-QLD]</t>
  </si>
  <si>
    <t>QNI Townsville Port Bulk Fuel Facility [South Townsville-QLD]</t>
  </si>
  <si>
    <t>Metropolitan Cemeteries Board [Karrakatta-WA]</t>
  </si>
  <si>
    <t>BEKAERT (AUSTRALIA) PTY. LIMITED [Dandenong South-VIC]</t>
  </si>
  <si>
    <t>Karratha Temporary Generation Project [Karratha-WA]</t>
  </si>
  <si>
    <t>Galvanising Services Yagoona [Yagoona-NSW]</t>
  </si>
  <si>
    <t>Burleigh Heads Bakery [Burleigh Heads-QLD]</t>
  </si>
  <si>
    <t>Amcor Converting [Moorabbin-VIC]</t>
  </si>
  <si>
    <t>PENTAL  LIMITED [Shepparton-VIC]</t>
  </si>
  <si>
    <t>VISCOUNT ROTATIONAL MOULDINGS PTY LTD [Carrum Downs-VIC]</t>
  </si>
  <si>
    <t>Sale Linen Service [Sale-VIC]</t>
  </si>
  <si>
    <t>Malt Devonport [Quoiba-TAS]</t>
  </si>
  <si>
    <t>Kirra St Bitumen Import Facility [Pinkenba-QLD]</t>
  </si>
  <si>
    <t>Amcor Fibre Packaging [Brooklyn-VIC]</t>
  </si>
  <si>
    <t>Riverview Asphalt Plant [Riverview-QLD]</t>
  </si>
  <si>
    <t>Paradise Biscuit Bakery [Carole Park-QLD]</t>
  </si>
  <si>
    <t>Pelican Point Meter Station [Outer Harbour-SA]</t>
  </si>
  <si>
    <t>Centennial Park Cemetery Authority [Pasadena-SA]</t>
  </si>
  <si>
    <t>Visy Beverage [Clayton-VIC]</t>
  </si>
  <si>
    <t>Visy Board Yatala [Yatala-QLD]</t>
  </si>
  <si>
    <t>Imbil Hoop Pine Sawmill (Mary Valley Operations) [Imbil-QLD]</t>
  </si>
  <si>
    <t>Gooding Compressor Station [Moe-VIC]</t>
  </si>
  <si>
    <t>DSI Holdings Pty Limited [Lavington-NSW]</t>
  </si>
  <si>
    <t>CATERPILLAR OF AUSTRALIA PTY LTD [Tullamarine-VIC]</t>
  </si>
  <si>
    <t>POLYFOAM (AUSTRALIA) PTY LTD [Dandenong South-VIC]</t>
  </si>
  <si>
    <t>Minto Asphalt Plant [Minto-NSW]</t>
  </si>
  <si>
    <t>MENEGHELLO NOMINEES PTY LTD [Landsdale-WA]</t>
  </si>
  <si>
    <t>Huntingwood [Huntingwood-NSW]</t>
  </si>
  <si>
    <t>Molendinar Closed Landfill [Molendinar-QLD]</t>
  </si>
  <si>
    <t>Visy Board O'Connor [O'Connor-WA]</t>
  </si>
  <si>
    <t>German Creek [Via Middlemount &amp; Cappella Rd-QLD]</t>
  </si>
  <si>
    <t>Suntown LFG Generator [Arundel-QLD]</t>
  </si>
  <si>
    <t>Neds Creek Compressor Station [Meekatharra-WA]</t>
  </si>
  <si>
    <t>Heinz Wagga Wagga [Wagga Wagga-NSW]</t>
  </si>
  <si>
    <t>West Hornsby Sewage Treatment Plant [West Hornsby-NSW]</t>
  </si>
  <si>
    <t>Mc Kellar Centre [Geelong North-VIC]</t>
  </si>
  <si>
    <t>Mulgrave Site [Mulgrave-VIC]</t>
  </si>
  <si>
    <t>National Foods Milk [Chelsea Heights-VIC]</t>
  </si>
  <si>
    <t>Moorebank Bakery [Moorebank-NSW]</t>
  </si>
  <si>
    <t>Harvey Beef Export Abattoir [Harvey-WA]</t>
  </si>
  <si>
    <t>GOULBURN VALLEY HEALTH - SHEPPARTON CAMPUS [Shepparton -VIC]</t>
  </si>
  <si>
    <t>Olex Australia, Tottenham [Tottenham-VIC]</t>
  </si>
  <si>
    <t>Fremantle Hospital [Fremantle-WA]</t>
  </si>
  <si>
    <t>Lara Asphalt Plant [Lara-VIC]</t>
  </si>
  <si>
    <t>RMAX [Maribyrnong-VIC]</t>
  </si>
  <si>
    <t>Echuca [Echuca-VIC]</t>
  </si>
  <si>
    <t>Ngukurr Community Power Station [Ngukurr-NT]</t>
  </si>
  <si>
    <t>Qantas - Perth Airport [Perth Airport-WA]</t>
  </si>
  <si>
    <t>Fero Group Queensland [Narangba-QLD]</t>
  </si>
  <si>
    <t>UNIVERSITY OF CANBERRA [Canberra University Lpo-ACT]</t>
  </si>
  <si>
    <t>Coca-Cola Amatil Richlands [Richlands-QLD]</t>
  </si>
  <si>
    <t>Fermex Dandenong [Dandenong-VIC]</t>
  </si>
  <si>
    <t>Amcor Beverage Cans [Dandenong-VIC]</t>
  </si>
  <si>
    <t>Ramingining Community Power Station [Ramingining-NT]</t>
  </si>
  <si>
    <t>PRINCES LAUNDRY SERVICES PTY LTD [Altona North-VIC]</t>
  </si>
  <si>
    <t>CAPITAL LINEN SERVICE [Canberra-ACT]</t>
  </si>
  <si>
    <t>Albright &amp; Wilson (Aust Ltd) [Wetherill Park-NSW]</t>
  </si>
  <si>
    <t>Torrens Island Meter Station [Outer Harbour-SA]</t>
  </si>
  <si>
    <t>Kalgoorlie Gas Turbine Station [Kalgoorlie-WA]</t>
  </si>
  <si>
    <t>Amcor Fibre Packaging [Rocklea-QLD]</t>
  </si>
  <si>
    <t>Malt Delacombe [Delacombe-VIC]</t>
  </si>
  <si>
    <t>Lindemans Karadoc Winery and Packaging [Karadoc-VIC]</t>
  </si>
  <si>
    <t>Betta Foods Australia Pty Ltd [Broadmeadows-VIC]</t>
  </si>
  <si>
    <t>Bolivar Primary Processing [Burton-SA]</t>
  </si>
  <si>
    <t>Mission Foods [Epping-VIC]</t>
  </si>
  <si>
    <t>MOOROOPNA SITE [Mooroopna-VIC]</t>
  </si>
  <si>
    <t>VENTURE CAMPBELLFIELD PTY LTD [Campbellfield-VIC]</t>
  </si>
  <si>
    <t>Ipswich Site - Wulkuraka Processing Plant [Ipswich-QLD]</t>
  </si>
  <si>
    <t>Angliss Hospital [Ferntree Gully-VIC]</t>
  </si>
  <si>
    <t>MURRAY BRIDGE [Murray Bridge-SA]</t>
  </si>
  <si>
    <t>Brownes Foods Operations ‚Äì Brunswick Junction [Brunswick Junction-WA]</t>
  </si>
  <si>
    <t>Windell Refuse Site, Newman [Newman-WA]</t>
  </si>
  <si>
    <t>Steritech [Wetherill Park-NSW]</t>
  </si>
  <si>
    <t>VISY BOARD GEPPS CROSS [Gepps Cross-SA]</t>
  </si>
  <si>
    <t>Queensland Tissue Products Pty Ltd [Carole Park-QLD]</t>
  </si>
  <si>
    <t>Paraburdoo Compressor Station [Innawanga-WA]</t>
  </si>
  <si>
    <t>Strathmerton Site [Strathmerton-VIC]</t>
  </si>
  <si>
    <t>Gunbalanya Community Power Station [Oenpelli-NT]</t>
  </si>
  <si>
    <t>Nestle Foods [Tongala-VIC]</t>
  </si>
  <si>
    <t>PMP Print Moorebank [Moorebank-NSW]</t>
  </si>
  <si>
    <t>Deer Park [Deer Park-VIC]</t>
  </si>
  <si>
    <t>Western Energy Kwinana Swift Power Station [Kwinana Beach-WA]</t>
  </si>
  <si>
    <t>Wyloo West Compressor Station [Nanutarra-WA]</t>
  </si>
  <si>
    <t>Horsley Park Meter Station [Horsley Park-NSW]</t>
  </si>
  <si>
    <t>Shell Gore Bay Petroleum Terminal [Greenwich-NSW]</t>
  </si>
  <si>
    <t>Boag &amp; Son Brewing Ltd. (Lion) [Launceston-TAS]</t>
  </si>
  <si>
    <t>Tower [Douglas Park-NSW]</t>
  </si>
  <si>
    <t>Melbourne Facility [West Melbourne-VIC]</t>
  </si>
  <si>
    <t>Waitara Quarry [Nebo-QLD]</t>
  </si>
  <si>
    <t>Milingimbi Community Power Station [Milingimbi-NT]</t>
  </si>
  <si>
    <t>LEWIS AVE SITE [Mount Gambier-SA]</t>
  </si>
  <si>
    <t>Adelaide Poultry Fresh Choice [Wingfield-SA]</t>
  </si>
  <si>
    <t>Tip Top Bakery Canningvale [Canning Vale-WA]</t>
  </si>
  <si>
    <t>Australian Vintage Buronga Hill Winery [Buronga-NSW]</t>
  </si>
  <si>
    <t>Weir Minerals Somersby [Somersby-NSW]</t>
  </si>
  <si>
    <t>Epworth Hospital - Richmond [Richmond-VIC]</t>
  </si>
  <si>
    <t>Spotless Facility Services Rosebery [Rosbery-NSW]</t>
  </si>
  <si>
    <t>Narrabri CSG Project [Narrabri-NSW]</t>
  </si>
  <si>
    <t>CRYOVAC AUSTRALIA PTY LTD [Fawkner-VIC]</t>
  </si>
  <si>
    <t>Gre Gre [Gre Gre-VIC]</t>
  </si>
  <si>
    <t>Hazelmere Asphalt Plant [Hazelmere-WA]</t>
  </si>
  <si>
    <t>Offset Alpine Printing Lidcombe [Lidcombe-NSW]</t>
  </si>
  <si>
    <t>Barcaldine Power Station [Barcaldine-QLD]</t>
  </si>
  <si>
    <t>Australian Animal Health Laboratory [Geelong East-VIC]</t>
  </si>
  <si>
    <t>Mobile Plant 7832 [Lytton-QLD]</t>
  </si>
  <si>
    <t>The Swan Brewery Company [Canning Vale-WA]</t>
  </si>
  <si>
    <t>BENDIGO [Bendigo-VIC]</t>
  </si>
  <si>
    <t>Queen Elizabeth Centre [Ballarat-VIC]</t>
  </si>
  <si>
    <t>Suttontown Site [Mount Gambier-SA]</t>
  </si>
  <si>
    <t>Elliot Community Power Station [Elliott-NT]</t>
  </si>
  <si>
    <t>Hamilton Base Hospital [Hamilton-VIC]</t>
  </si>
  <si>
    <t>Good Stuff Bakery [Carrara-QLD]</t>
  </si>
  <si>
    <t>Ti Tree Community Power Station [Ti Tree-NT]</t>
  </si>
  <si>
    <t>Milikapiti Community Power Station [Pularumpi-NT]</t>
  </si>
  <si>
    <t>ROWVILLE [Rowville-VIC]</t>
  </si>
  <si>
    <t>The Queen Elizabeth Hospital &amp; Health Services [Woodville-SA]</t>
  </si>
  <si>
    <t>Amcor Beverage Cans [Rocklea-QLD]</t>
  </si>
  <si>
    <t>BALLARAT BASE HOSPITAL [Ballarat-VIC]</t>
  </si>
  <si>
    <t>Southern Waste Resourceco [Mclaren Vale-SA]</t>
  </si>
  <si>
    <t>Wren Oil [Picton-WA]</t>
  </si>
  <si>
    <t>CANNING POWER STATION [Canning Vale-WA]</t>
  </si>
  <si>
    <t>Teys Australia Tamworth [Tamworth-NSW]</t>
  </si>
  <si>
    <t>United Dairy Products Jervois [Jervois-SA]</t>
  </si>
  <si>
    <t>Geelong [North Shore-VIC]</t>
  </si>
  <si>
    <t>Flexi-Foam [Toowoomba-QLD]</t>
  </si>
  <si>
    <t>Compressor Station 4 [Gascoyne River-WA]</t>
  </si>
  <si>
    <t>Hanwood Processing Plant [Hanwood-NSW]</t>
  </si>
  <si>
    <t>Manjimup Processing Centre [Manjimup-WA]</t>
  </si>
  <si>
    <t>Visy Board Carole Park [Carole Park-QLD]</t>
  </si>
  <si>
    <t>National Foods Burnie [Burnie-TAS]</t>
  </si>
  <si>
    <t>Fresh Start Bakeries Liverpool [Liverpool-NSW]</t>
  </si>
  <si>
    <t>FRANKSTON HOSPITAL [Frankston-VIC]</t>
  </si>
  <si>
    <t>Coffs Harbour Landfill Flare [Coffs Harbour-NSW]</t>
  </si>
  <si>
    <t>Hermannsburg Community Power Station [Hermannsburg-NT]</t>
  </si>
  <si>
    <t>Hannanprint Victoria [Noble Park-VIC]</t>
  </si>
  <si>
    <t>Western Hospital - Footscray [Footscray-VIC]</t>
  </si>
  <si>
    <t>Yuendumu Community Power Station [Yuendumu-NT]</t>
  </si>
  <si>
    <t>BOEING AEROSTRUCTURES AUSTRALIA PTY LIMITED [Port Melbourne-VIC]</t>
  </si>
  <si>
    <t>Lajamanu Community Power Station [Lajamanu-NT]</t>
  </si>
  <si>
    <t>PARLIAMENT HOUSE [Canberra Parliament House-ACT]</t>
  </si>
  <si>
    <t>Boronia [Boronia-VIC]</t>
  </si>
  <si>
    <t>Nestle Confectionery &amp; Snacks [Broadford-VIC]</t>
  </si>
  <si>
    <t>Townsville Bitumen Import Facility [South Townsville-QLD]</t>
  </si>
  <si>
    <t>Spotless Linen Services [Abbotsford-VIC]</t>
  </si>
  <si>
    <t>Simplot Echuca Plant [Echuca-VIC]</t>
  </si>
  <si>
    <t>Sanitarium Health Food Company Cooranbong [Cooranbong-NSW]</t>
  </si>
  <si>
    <t>CSR Hebel Somersby [Somersby-NSW]</t>
  </si>
  <si>
    <t>Transpacific Refining Rutherford [Rutherford-NSW]</t>
  </si>
  <si>
    <t>Riversdale Mill [Newtown-VIC]</t>
  </si>
  <si>
    <t>Lyell McEwin Hospital [Elizabeth Vale-SA]</t>
  </si>
  <si>
    <t>Hemmant Feedmill [Hemmant-QLD]</t>
  </si>
  <si>
    <t>AUSTRAL PLYWOODS PTY LTD [Tennyson-QLD]</t>
  </si>
  <si>
    <t>Springvale Site [Springvale-VIC]</t>
  </si>
  <si>
    <t>Gapuwiyak Community Power Station [Gapuwiyak-NT]</t>
  </si>
  <si>
    <t>Young Compressor Station [Young-NSW]</t>
  </si>
  <si>
    <t>ST JOHN OF GOD HOSPITAL SUBIACO [Subiaco-WA]</t>
  </si>
  <si>
    <t>Qenos Hydrocarbon Terminal [Port Botany-NSW]</t>
  </si>
  <si>
    <t>Compressor Station 3 [Copley-SA]</t>
  </si>
  <si>
    <t>Iveco trucks [Dandenong-VIC]</t>
  </si>
  <si>
    <t>Mill Park [Mill Park-VIC]</t>
  </si>
  <si>
    <t>Derby Waste Management Facility [Derby-WA]</t>
  </si>
  <si>
    <t>Qantas - Adelaide Airport [Adelaide Airport-SA]</t>
  </si>
  <si>
    <t>Holden - Fishermans Bend [Port Melbourne-VIC]</t>
  </si>
  <si>
    <t>Airstep Australia Pty Ltd [Dandenong-VIC]</t>
  </si>
  <si>
    <t>Brownes Foods Operations ‚Äì Balcatta [Balcatta-WA]</t>
  </si>
  <si>
    <t>Midfield Co-Products [Warrnambool-VIC]</t>
  </si>
  <si>
    <t>Smithfield Feedlot [Proston-QLD]</t>
  </si>
  <si>
    <t>The South Australian Brewing Co Pty Ltd (LION) [Thebarton-SA]</t>
  </si>
  <si>
    <t>LMS Shoal Bay Renewable Energy [Karama-NT]</t>
  </si>
  <si>
    <t>VISYPAK [Coburg-VIC]</t>
  </si>
  <si>
    <t>VICTORIA WOOL PROCESSORS (AUST) PTY LTD [Laverton North-VIC]</t>
  </si>
  <si>
    <t>Geelong Facility [Corio-VIC]</t>
  </si>
  <si>
    <t>Bulla Park Compressor Station [Cobar-NSW]</t>
  </si>
  <si>
    <t>Kenworth Trucks [Bayswater-VIC]</t>
  </si>
  <si>
    <t>Akzo Nobel Pty Limited [Sunshine-VIC]</t>
  </si>
  <si>
    <t>Dalby Compressor Station [Dalby-QLD]</t>
  </si>
  <si>
    <t>Southern Region Waste Resource Authority [Mclaren Vale-SA]</t>
  </si>
  <si>
    <t>Bendigo Health [Bendigo-VIC]</t>
  </si>
  <si>
    <t>Palm Valley Gas Plant [Hermannsburg-NT]</t>
  </si>
  <si>
    <t>Amcor Fibre Packaging [Scoresby-VIC]</t>
  </si>
  <si>
    <t>Dongara Production Facility [Dongara-WA]</t>
  </si>
  <si>
    <t>Skretting Australia [Cambridge-TAS]</t>
  </si>
  <si>
    <t>Ararat Abattoir [Ararat-VIC]</t>
  </si>
  <si>
    <t>Simplot Devonport Plant [Quoiba-TAS]</t>
  </si>
  <si>
    <t>Cascade Brewery and Beverages [South Hobart-TAS]</t>
  </si>
  <si>
    <t>Rutherford Asphalt Plant [Rutherford-NSW]</t>
  </si>
  <si>
    <t>Dux Manufacturing Moss Vale [Moss Vale-NSW]</t>
  </si>
  <si>
    <t>Brooklyn Asphalt Plant [Brooklyn-VIC]</t>
  </si>
  <si>
    <t>Amcor Closure Systems [Laverton North-VIC]</t>
  </si>
  <si>
    <t>Stanley Road Waste Management Facility [Australind-WA]</t>
  </si>
  <si>
    <t>Malvern [Malvern-VIC]</t>
  </si>
  <si>
    <t>Nauiyu Nambiyu (Daly River) Community Power Station [Daly River-NT]</t>
  </si>
  <si>
    <t>Aperio Finewrap - Nunawading [Mitcham-VIC]</t>
  </si>
  <si>
    <t>Bendigo [Bendigo-VIC]</t>
  </si>
  <si>
    <t>Coil Coaters Arndell Park [Arndell Park-NSW]</t>
  </si>
  <si>
    <t>Tarac - Berri [Berri-SA]</t>
  </si>
  <si>
    <t>GREAT OCEAN INGREDIENTS PTY LTD [Allansford-VIC]</t>
  </si>
  <si>
    <t>Western Australian Specialty Alloys [Canning Vale-WA]</t>
  </si>
  <si>
    <t>Armadale Landfill and Recycling Facility [Brookdale-WA]</t>
  </si>
  <si>
    <t>Doyalson Asphalt Plant [Doyalson-NSW]</t>
  </si>
  <si>
    <t>Borroloola Community Power Station [Borroloola-NT]</t>
  </si>
  <si>
    <t>Tip Top Bakeries Chullora [Chullora-NSW]</t>
  </si>
  <si>
    <t>Industrial Galvanizers WA [Spearwood-WA]</t>
  </si>
  <si>
    <t>Harvey Fresh Milk [Harvey-WA]</t>
  </si>
  <si>
    <t>Compressor Station 2 [Nanutarra-WA]</t>
  </si>
  <si>
    <t>Geographe [Bunbury-WA]</t>
  </si>
  <si>
    <t>Alice Springs Town Council Landfill [Alice Springs-NT]</t>
  </si>
  <si>
    <t>ARNOTT'S BISCUITS LIMITED [Virginia-QLD]</t>
  </si>
  <si>
    <t>AGL Rosalind Park Gas Plant [Menangle-NSW]</t>
  </si>
  <si>
    <t>Flinders Adelaide Container Terminal [Outer Harbor-SA]</t>
  </si>
  <si>
    <t>VIP Packaging - Drum Reconditioning [Laverton North-VIC]</t>
  </si>
  <si>
    <t>Cadbury - Scoresby [Scoresby-VIC]</t>
  </si>
  <si>
    <t>AGL Somerton Power Station [Somerton-VIC]</t>
  </si>
  <si>
    <t>Minerva Gas Plant [Port Campbell-VIC]</t>
  </si>
  <si>
    <t>Nuplex Industries (Aust) Pty Ltd [Wacol-QLD]</t>
  </si>
  <si>
    <t>RCR Welshpool Operations [Welshpool-WA]</t>
  </si>
  <si>
    <t>DEALS ROAD LANDFILL [Clayton South-VIC]</t>
  </si>
  <si>
    <t>Dairy Foods [Morwell-VIC]</t>
  </si>
  <si>
    <t>Halls Creek [Halls Creek-WA]</t>
  </si>
  <si>
    <t>Dunsborough Waste Facility [Naturaliste-WA]</t>
  </si>
  <si>
    <t>Acacia Ridge [Acacia Ridge-QLD]</t>
  </si>
  <si>
    <t>Geraldton Dry Plant [Narngulu-WA]</t>
  </si>
  <si>
    <t>V &amp; V WALSH [Bunbury-WA]</t>
  </si>
  <si>
    <t>Oxley Creek Wastewater Treatment Plant [Rocklea-QLD]</t>
  </si>
  <si>
    <t>SPRINGVALE BOTANICAL CEMETERY [Springvale-VIC]</t>
  </si>
  <si>
    <t>Valley Beef [Grantham-QLD]</t>
  </si>
  <si>
    <t>Nestle Confectionery [Campbellfield-VIC]</t>
  </si>
  <si>
    <t>The Northern Hospital [Epping-VIC]</t>
  </si>
  <si>
    <t>"Stokes" [Thargomindah-QLD]</t>
  </si>
  <si>
    <t>Launceston Waste Centre [Launceston-TAS]</t>
  </si>
  <si>
    <t>Meru Waste Disposal Facility [Narngulu-WA]</t>
  </si>
  <si>
    <t>Dandenong Asphalt Plant [Dandenong South-VIC]</t>
  </si>
  <si>
    <t>KINGFIELD GALVANIZING [Campbellfield-VIC]</t>
  </si>
  <si>
    <t>Western Hospital - Sunshine [St Albans-VIC]</t>
  </si>
  <si>
    <t>PMP Print [Wacol-QLD]</t>
  </si>
  <si>
    <t>Carina Bakery [Carina-QLD]</t>
  </si>
  <si>
    <t>Pt Stanvac Power Station [Lonsdale-SA]</t>
  </si>
  <si>
    <t>AIW PRINTING PTY LTD [Springvale-VIC]</t>
  </si>
  <si>
    <t>Clayton (Fairbank) Bakery [Clayton-VIC]</t>
  </si>
  <si>
    <t>Valspar Glendenning Plant [Glendenning-NSW]</t>
  </si>
  <si>
    <t>The Laminex Group [Wendouree-VIC]</t>
  </si>
  <si>
    <t>National Foods Juices Smithfield [Smithfield-NSW]</t>
  </si>
  <si>
    <t>Ferrero Australia Pty Ltd [Lithgow-NSW]</t>
  </si>
  <si>
    <t>Murrarie Processing [Murrarie-QLD]</t>
  </si>
  <si>
    <t>Visy Board Wodonga [Wodonga-VIC]</t>
  </si>
  <si>
    <t>Rocky Point Sugarmill [Woongoolba-QLD]</t>
  </si>
  <si>
    <t>THE CANBERRA HOSPITAL [Canberra-ACT]</t>
  </si>
  <si>
    <t>Sanitarium Health Food Company Berkeley Vale [Berkeley Vale-NSW]</t>
  </si>
  <si>
    <t>Doral Rockingham Operations [Rockingham-WA]</t>
  </si>
  <si>
    <t>PERTH AIRPORT [Perth Airport-WA]</t>
  </si>
  <si>
    <t>Coogee Methanol Plant [Laverton North-VIC]</t>
  </si>
  <si>
    <t>Royal Adelaide Hospital [Adelaide-SA]</t>
  </si>
  <si>
    <t>G B GALVANIZING SERVICE PTY LTD [Dandenong South-VIC]</t>
  </si>
  <si>
    <t>Beef City Abattoir [Purrawunda-QLD]</t>
  </si>
  <si>
    <t>Yulara Community Power Station [Yulara-NT]</t>
  </si>
  <si>
    <t>H.C. Extractions Pty Ltd [Kurnell-NSW]</t>
  </si>
  <si>
    <t>Encore Tissue [Laverton North-VIC]</t>
  </si>
  <si>
    <t>Campbellfield Asphalt [Campbellfield-VIC]</t>
  </si>
  <si>
    <t>Murray Goulburn Kiewa Site [Tangambalanga-VIC]</t>
  </si>
  <si>
    <t>Chester-1 [Commonweath Waters-WA]</t>
  </si>
  <si>
    <t>Compressor Station 4 [Copley-SA]</t>
  </si>
  <si>
    <t>Tip Top Dandenong [Dandenong-VIC]</t>
  </si>
  <si>
    <t>Galiwinku Community Power Station [Galiwinku-NT]</t>
  </si>
  <si>
    <t>TOYODA GOSEI AUSTRALIA PTY LTD [Edwardstown-SA]</t>
  </si>
  <si>
    <t>Fitzroy [Fitzroy Crossing-WA]</t>
  </si>
  <si>
    <t>SAFRIES PTY. LTD. [Penola-SA]</t>
  </si>
  <si>
    <t>Heidelberg Repatriation Hospital [Heidelberg West-VIC]</t>
  </si>
  <si>
    <t>Merrimelia Gas [Leigh Creek-SA]</t>
  </si>
  <si>
    <t>Homebush Bay Liquid Treatment Plant [Homebush Bay-NSW]</t>
  </si>
  <si>
    <t>NAWMA [Uleybury-SA]</t>
  </si>
  <si>
    <t>Furnace Industries [Malaga-WA]</t>
  </si>
  <si>
    <t>Compressor 1 and GGP Interconnect [Mardie-WA]</t>
  </si>
  <si>
    <t>Michell Pty Ltd [Salisbury South-SA]</t>
  </si>
  <si>
    <t>INGHAMS ENT. / EDINBURGH PARKS [Edinburgh-SA]</t>
  </si>
  <si>
    <t>The Laminex Group [Cheltenham-VIC]</t>
  </si>
  <si>
    <t>Tullamarine [Tullamarine-VIC]</t>
  </si>
  <si>
    <t>Tarac Distillery Griffith [Griffith-NSW]</t>
  </si>
  <si>
    <t>Nguiu Community Power Station [Nguiu-NT]</t>
  </si>
  <si>
    <t>Arnott's Biscuits Limited [Marleston-SA]</t>
  </si>
  <si>
    <t>Manchester Tank &amp; Equipment Co [Echuca-VIC]</t>
  </si>
  <si>
    <t>Port Lincoln Tuna Processors Pty Ltd [Port Lincoln-SA]</t>
  </si>
  <si>
    <t>Royal Perth Hospital - Wellington Street [Perth-WA]</t>
  </si>
  <si>
    <t>Lion Dairy &amp; Drinks Pty Ltd [Bentley-WA]</t>
  </si>
  <si>
    <t>Brooklyn Compressor Station [Brooklyn-VIC]</t>
  </si>
  <si>
    <t>Tip Top Springwood [Slacks Creek-QLD]</t>
  </si>
  <si>
    <t>OZTEK HOLDINGS PTY LTD [Barnawartha-VIC]</t>
  </si>
  <si>
    <t>Stotts Creek Renewable Energy Facility [Stotts Creek-NSW]</t>
  </si>
  <si>
    <t>Somerville Processing Plant [Somerville-VIC]</t>
  </si>
  <si>
    <t>Sydney (Kingsford Smith) Airport [Mascot-NSW]</t>
  </si>
  <si>
    <t>Tasmanian Alkaloids Pty. Ltd. [Westbury-TAS]</t>
  </si>
  <si>
    <t>Compressor Station 7 and Eradu Meter Station [Ambania-WA]</t>
  </si>
  <si>
    <t>ROH AUTOMATIVE, ROH WHEELS AUSTRALIA [Woodville North-SA]</t>
  </si>
  <si>
    <t>TEYS AUSTRALIA BEENLEIGH PTY LTD [Beenleigh-QLD]</t>
  </si>
  <si>
    <t>Meranji Oil [Leigh Creek-SA]</t>
  </si>
  <si>
    <t>Shoal Bay Waste Management Facility [Karama-NT]</t>
  </si>
  <si>
    <t>Tabro Meat [Lance Creek-VIC]</t>
  </si>
  <si>
    <t>Weston Aluminium [Weston-NSW]</t>
  </si>
  <si>
    <t>Brooklyn [Brooklyn-VIC]</t>
  </si>
  <si>
    <t>Tooheys Brewery Lidcombe [Lidcombe-NSW]</t>
  </si>
  <si>
    <t>TEYS AUSTRALIA NARACOORTE PTY LTD [Naracoorte-SA]</t>
  </si>
  <si>
    <t>Orica Port Kembla Site [Port Kembla-NSW]</t>
  </si>
  <si>
    <t>VITASOY AUSTRALIA PRODUCTS PTY LTD [Baranduda-VIC]</t>
  </si>
  <si>
    <t>THE FRANKLIN PRINTING GROUP PTY LTD [Sunshine-VIC]</t>
  </si>
  <si>
    <t>Talloman [Bushmead-WA]</t>
  </si>
  <si>
    <t>Visy Board Dandenong [Dandenong-VIC]</t>
  </si>
  <si>
    <t>New Castalloy Pty. Ltd. [North Plympton-SA]</t>
  </si>
  <si>
    <t>NESTLE AUSTRALIA LTD [Wahgunyah-VIC]</t>
  </si>
  <si>
    <t>Mars Chocolate Australia [Ballarat-VIC]</t>
  </si>
  <si>
    <t>Yarraville Distillery [Yarraville-VIC]</t>
  </si>
  <si>
    <t>Tasmanian Dairy Products Co Ltd [Smithton-TAS]</t>
  </si>
  <si>
    <t>Wadeye Community Power Station [Wadeye-NT]</t>
  </si>
  <si>
    <t>Laverton North Gas Fired Power Station [Laverton North-VIC]</t>
  </si>
  <si>
    <t>Wollongong Sewage Treatment System [Wollongong East-NSW]</t>
  </si>
  <si>
    <t>Broadmeadows [Broadmeadows-VIC]</t>
  </si>
  <si>
    <t>Valley Feeds Elrington [Abermain-NSW]</t>
  </si>
  <si>
    <t>G &amp; K O'CONNOR PTY LTD [Pakenham-VIC]</t>
  </si>
  <si>
    <t>The Royal Childrens Hospital [Parkville-VIC]</t>
  </si>
  <si>
    <t>Cleveland Further Processing [Cleveland-QLD]</t>
  </si>
  <si>
    <t>Australian Refined Alloys Alexandria [Alexandria-NSW]</t>
  </si>
  <si>
    <t>ANDPAK (AUST) PTY LTD [Irymple-VIC]</t>
  </si>
  <si>
    <t>West Gippsland Heathcare Group [Warragul-VIC]</t>
  </si>
  <si>
    <t>Westall Asphalt Plant [Westall-VIC]</t>
  </si>
  <si>
    <t>Mars Food Berkeley Vale [Berkeley Vale-NSW]</t>
  </si>
  <si>
    <t>Glenfield Sewage Treatment Plant [Macquarie Fields-NSW]</t>
  </si>
  <si>
    <t>Visy Board - Campbellfield [Campbellfield-VIC]</t>
  </si>
  <si>
    <t>Tatura [Tatura-VIC]</t>
  </si>
  <si>
    <t>Culcairn Compressor Station [Culcairn-NSW]</t>
  </si>
  <si>
    <t>Amcor Packaging Botany Mill [Matraville-NSW]</t>
  </si>
  <si>
    <t>Cadbury - Ringwood [Ringwood-VIC]</t>
  </si>
  <si>
    <t>FLETCHER INTERNATIONAL WA [Narrikup-WA]</t>
  </si>
  <si>
    <t>Gidgealpa Gas [Leigh Creek-SA]</t>
  </si>
  <si>
    <t>BASF Australia Pty Limited [Kwinana Beach-WA]</t>
  </si>
  <si>
    <t>Alfred Hospital Cogeneration Plant [Melbourne-VIC]</t>
  </si>
  <si>
    <t>Goonoo Feedlot [Comet-QLD]</t>
  </si>
  <si>
    <t>Townsville Abattoir [Aitkenvale Via Townsville-QLD]</t>
  </si>
  <si>
    <t>Huon Mill [Geeveston-TAS]</t>
  </si>
  <si>
    <t>Topcoat Asphalt [Wingfield-SA]</t>
  </si>
  <si>
    <t>National Ceramic Industries Rutherford Plant [Rutherford-NSW]</t>
  </si>
  <si>
    <t>HOLDEN VEHICLE OPERATIONS [Elizabeth-SA]</t>
  </si>
  <si>
    <t>Industrial Galvanizers Port Kembla [Port Kembla-NSW]</t>
  </si>
  <si>
    <t>Philip Morris Limited [Moorabbin-VIC]</t>
  </si>
  <si>
    <t>South Hedland Tip Site [South Hedland-WA]</t>
  </si>
  <si>
    <t>Yatala Brewery [Yatala-QLD]</t>
  </si>
  <si>
    <t>MARS Australia Pty Ltd [Bathurst-NSW]</t>
  </si>
  <si>
    <t>Stapylton Landfill [Stapylton-QLD]</t>
  </si>
  <si>
    <t>Wollert Compressor Station [Wollert-VIC]</t>
  </si>
  <si>
    <t>TECHNICAL OPERATIONS - SALISBURY [Salisbury South-SA]</t>
  </si>
  <si>
    <t>Qenos Cogeneration Plant [Altona -VIC]</t>
  </si>
  <si>
    <t>Spotless Facilities Services SA [Dudley Park-SA]</t>
  </si>
  <si>
    <t>Midfield Meat Group [Warrnambool-VIC]</t>
  </si>
  <si>
    <t>Nestle Purina Pet Care [Blayney-NSW]</t>
  </si>
  <si>
    <t>POTTERS INDUSTRIES PTY LTD [Sunshine West-VIC]</t>
  </si>
  <si>
    <t>PORT MELBOURNE SITE [Port Melbourne-VIC]</t>
  </si>
  <si>
    <t>Springmount Waste Management Facility [Mareeba-QLD]</t>
  </si>
  <si>
    <t>Parkville [Parkville-VIC]</t>
  </si>
  <si>
    <t>Dry Creek Gas Power Station [Dry Creek-SA]</t>
  </si>
  <si>
    <t>Wallumbilla Terminal [Wallumbilla-QLD]</t>
  </si>
  <si>
    <t>Cronulla Sewage Treatment Plant [North Cronulla-NSW]</t>
  </si>
  <si>
    <t>Barwon Water Biosolids Management Project [Connewarre-VIC]</t>
  </si>
  <si>
    <t>Swan Hill Abattoirs [Swan Hill-VIC]</t>
  </si>
  <si>
    <t>Ballarat Renewable Energy Facility [Smythesdale-VIC]</t>
  </si>
  <si>
    <t>Monash Medical Centre (Clayton Campus) [Clayton-VIC]</t>
  </si>
  <si>
    <t>Casella Winery Yenda [Yenda-NSW]</t>
  </si>
  <si>
    <t>Sakata Rice Snacks [Laverton North-VIC]</t>
  </si>
  <si>
    <t>Maningrida Community Power Station [Maningrida-NT]</t>
  </si>
  <si>
    <t>AUSTRALIAN TALLOW PRODUCERS PTY LTD [Brooklyn-VIC]</t>
  </si>
  <si>
    <t>Ingredion ANZ Pty Ltd [Lane Cove-NSW]</t>
  </si>
  <si>
    <t>Adelaide Galvanising Industries Pty Ltd [Cavan-SA]</t>
  </si>
  <si>
    <t>Dandenong Hospital Cogeneration Plant [Dandenong-VIC]</t>
  </si>
  <si>
    <t>Remount Renewable Energy Facility [Mowbray-TAS]</t>
  </si>
  <si>
    <t>Rivalea (Australia) - Corowa [Corowa-NSW]</t>
  </si>
  <si>
    <t>Cosgrove Renewable Energy Facility [Cosgrove-VIC]</t>
  </si>
  <si>
    <t>Newcastle Port Corporation [Carrington-NSW]</t>
  </si>
  <si>
    <t>Hervey Bay Quarries [Dundowran-QLD]</t>
  </si>
  <si>
    <t>Royal Melbourne Hospital Cogeneration Plant [Parkville-VIC]</t>
  </si>
  <si>
    <t>Bolivar Wastewater Treatment Plant [Bolivar-SA]</t>
  </si>
  <si>
    <t>Aurukun [Aurukun-QLD]</t>
  </si>
  <si>
    <t>LADBROKE GROVE POWER STATION [Penola-SA]</t>
  </si>
  <si>
    <t>Coral Bay Wind Diesel Power Station [Coral Bay-WA]</t>
  </si>
  <si>
    <t>Factory 1 [Bendigo-VIC]</t>
  </si>
  <si>
    <t>COOPERS COGENERATION PLANT [Regency Park-SA]</t>
  </si>
  <si>
    <t>Caroona Feedlot [Quirindi-NSW]</t>
  </si>
  <si>
    <t>Newmont Bunbury Port [Bunbury-WA]</t>
  </si>
  <si>
    <t>Carter Holt Harvey Pinepanels Tumut [Tumut-NSW]</t>
  </si>
  <si>
    <t>Renewed Metal Technologies [Wagga Wagga-NSW]</t>
  </si>
  <si>
    <t>Australian Vinyls Laverton Plant [Laverton-VIC]</t>
  </si>
  <si>
    <t>Fletcher International Dubbo [Dubbo-NSW]</t>
  </si>
  <si>
    <t>Mt. Cotton Quarry [Mount Cotton-QLD]</t>
  </si>
  <si>
    <t>Kununurra Back Up power station [Kununurra-WA]</t>
  </si>
  <si>
    <t>7 Mile Waste Facility [Karratha-WA]</t>
  </si>
  <si>
    <t>Graincorp Oilseeds Pty Ltd [Millicent-SA]</t>
  </si>
  <si>
    <t>Arnotts Biscuits Huntingwood [Huntingwood-NSW]</t>
  </si>
  <si>
    <t>Colongra Power Station [Doyalson-NSW]</t>
  </si>
  <si>
    <t>ENSIGN SERVICES [Murdoch-WA]</t>
  </si>
  <si>
    <t>Banksia Road Landfill Facility [Crooked Brook-WA]</t>
  </si>
  <si>
    <t>Simplot Bathurst Plant [Bathurst-NSW]</t>
  </si>
  <si>
    <t>Geelong Plant [North Geelong-VIC]</t>
  </si>
  <si>
    <t>Burra Foods Factory [Korumburra-VIC]</t>
  </si>
  <si>
    <t>Kembla Grange Asphalt Plant [Kembla Grange-NSW]</t>
  </si>
  <si>
    <t>Riverina Abattoir [Yanco-NSW]</t>
  </si>
  <si>
    <t>Compressor Station 5 [Yalardy-WA]</t>
  </si>
  <si>
    <t>Downer EDI Works Tamworth [Tamworth-NSW]</t>
  </si>
  <si>
    <t>Protein Conversion Plant [Wingfield-SA]</t>
  </si>
  <si>
    <t>CARGILL PROCESSING LIMITED [Footscray West-VIC]</t>
  </si>
  <si>
    <t>PMP PRINT PTY LTD [Clayton-VIC]</t>
  </si>
  <si>
    <t>Bookabourdie [Leigh Creek-SA]</t>
  </si>
  <si>
    <t>Mintaro Power Station [Mintaro-SA]</t>
  </si>
  <si>
    <t>Stanbroke Feedlot [Chinchilla-QLD]</t>
  </si>
  <si>
    <t>formerly known as Symex Holdings Limited [Port Melbourne-VIC]</t>
  </si>
  <si>
    <t>Cadbury - Claremont [Claremont-TAS]</t>
  </si>
  <si>
    <t>Eaglehawk Landfill [Eaglehawk-VIC]</t>
  </si>
  <si>
    <t>Camooweal [Camooweal-QLD]</t>
  </si>
  <si>
    <t>Toolachee Gas [Leigh Creek-SA]</t>
  </si>
  <si>
    <t>Eagle Farm Asphalt Plant [Eagle Farm-QLD]</t>
  </si>
  <si>
    <t>Beharra Springs [Dongara-WA]</t>
  </si>
  <si>
    <t>Murray Island [Murray Island-QLD]</t>
  </si>
  <si>
    <t>Boral Timber Herons Creek [Herons Creek-NSW]</t>
  </si>
  <si>
    <t>Greenham Tasmania Pty Ltd [Smithton-TAS]</t>
  </si>
  <si>
    <t>GERALDTON BRICKWORKS [Bootenal-WA]</t>
  </si>
  <si>
    <t>Thales Australia trading as ADI Munitions Pty Limited [Benalla-VIC]</t>
  </si>
  <si>
    <t>Wyong Renewable Energy Facility [Jilliby-NSW]</t>
  </si>
  <si>
    <t>BORAL ASPHALT WA [Welshpool-WA]</t>
  </si>
  <si>
    <t>Bedourie [Bedourie-QLD]</t>
  </si>
  <si>
    <t>Kemerton Processing Plant [Wellesley-WA]</t>
  </si>
  <si>
    <t>Galvanising Services Coffs Harbour [Coffs Harbour-NSW]</t>
  </si>
  <si>
    <t>Weston Milling - Enfield [Enfield-NSW]</t>
  </si>
  <si>
    <t>Mars Petcare Australia [Wodonga-VIC]</t>
  </si>
  <si>
    <t>Clayton Campus [Clayton-VIC]</t>
  </si>
  <si>
    <t>FRASER ROAD LANDFILL [Clayton South-VIC]</t>
  </si>
  <si>
    <t>Abbotsford Brewery [Abbotsford-VIC]</t>
  </si>
  <si>
    <t>DOW CHEMICAL (AUSTRALIA) LTD [Altona-VIC]</t>
  </si>
  <si>
    <t>Eastern Creek Waste Management Centre [Eastern Creek-NSW]</t>
  </si>
  <si>
    <t>Bondi Sewage Treatment Plant [Bondi-NSW]</t>
  </si>
  <si>
    <t>VIP Seven Hills [Seven Hills-NSW]</t>
  </si>
  <si>
    <t>Compressor Station 3 [Lyndon-WA]</t>
  </si>
  <si>
    <t>Solvay Interox Pty Ltd [Banksmeadow-NSW]</t>
  </si>
  <si>
    <t>Wiluna [Wiluna-WA]</t>
  </si>
  <si>
    <t>Atlas Renewable Energy Facility [Mirrabooka-WA]</t>
  </si>
  <si>
    <t>Impact Fertilisers [Derwent Park-TAS]</t>
  </si>
  <si>
    <t>Rockhampton Abattoir [Nerimbera-QLD]</t>
  </si>
  <si>
    <t>Transpacific Waste Oil Recycling Wetherill Park [Wetherill Park-NSW]</t>
  </si>
  <si>
    <t>Australian Paper Shoalhaven Mill [Bomaderry-NSW]</t>
  </si>
  <si>
    <t>Camilleri Stockfeeds [Maroota-NSW]</t>
  </si>
  <si>
    <t>OLD GEELONG ROAD [Brooklyn-VIC]</t>
  </si>
  <si>
    <t>Ardagh Group Metal Taree [Taree-NSW]</t>
  </si>
  <si>
    <t>Orica - Chemicals, Chloralkali [Laverton North-VIC]</t>
  </si>
  <si>
    <t>Princess Alexandra Hospital [Woolloongabba-QLD]</t>
  </si>
  <si>
    <t>HUHTAMAKI MOULDED FIBRE [Preston-VIC]</t>
  </si>
  <si>
    <t>Mornington Landfill Gas Electricity Generator [Rye-VIC]</t>
  </si>
  <si>
    <t>Wyndham Landfill Gas Electricity Generator [Werribee-VIC]</t>
  </si>
  <si>
    <t>West Footscray Fats and Oils [Footscray West-VIC]</t>
  </si>
  <si>
    <t>Northward Fill [Inkerman-SA]</t>
  </si>
  <si>
    <t>Compressor Station 6 [Coolcalalaya-WA]</t>
  </si>
  <si>
    <t>Snack Brands Australia Blacktown [Blacktown-NSW]</t>
  </si>
  <si>
    <t>Bromelton Generation Site [Bromelton-QLD]</t>
  </si>
  <si>
    <t>Kubin Island [Kubin Village-QLD]</t>
  </si>
  <si>
    <t>CSR Gyprock - Welshpool [Welshpool-WA]</t>
  </si>
  <si>
    <t>Amcor Fairfield Fibre Packaging [Alphington-VIC]</t>
  </si>
  <si>
    <t>REDHILL POWER STATION [Red Hill-WA]</t>
  </si>
  <si>
    <t>Ron Goodin Power Station [Alice Springs-NT]</t>
  </si>
  <si>
    <t>Tirrawarra Gas [Leigh Creek-SA]</t>
  </si>
  <si>
    <t>Hopetoun Wind Diesel Power Station [Hopetoun-WA]</t>
  </si>
  <si>
    <t>Wanneroo Feedmill [Wanneroo-WA]</t>
  </si>
  <si>
    <t>Dry Creek [Dry Creek-SA]</t>
  </si>
  <si>
    <t>"Scotia" [Wandoan-QLD]</t>
  </si>
  <si>
    <t>Shale Road Landfill [Whitby-WA]</t>
  </si>
  <si>
    <t>Boral Timber Murwillumbah [Murwillumbah-NSW]</t>
  </si>
  <si>
    <t>Whitwood Road Renewable Energy [New Chum-QLD]</t>
  </si>
  <si>
    <t>GODFREY HIRST AUSTRALIA PTY LTD [Geelong South-VIC]</t>
  </si>
  <si>
    <t>Talinga [Condamine South-QLD]</t>
  </si>
  <si>
    <t>South Denison [Westgrove-QLD]</t>
  </si>
  <si>
    <t>Koppers Mayfield [Mayfield-NSW]</t>
  </si>
  <si>
    <t>SHEPPARTON SITE [Shepparton-VIC]</t>
  </si>
  <si>
    <t>BANZ, Mills &amp; Coating - Springhill [Port Kembla-NSW]</t>
  </si>
  <si>
    <t>Doomadgee [Doomadgee-QLD]</t>
  </si>
  <si>
    <t>DP World Brisbane [Wynnum-QLD]</t>
  </si>
  <si>
    <t>Mila Compressor Station [Bondi Forest-NSW]</t>
  </si>
  <si>
    <t>Della Gas [Leigh Creek-SA]</t>
  </si>
  <si>
    <t>MUGGA LANE LANDFILL [Canberra-ACT]</t>
  </si>
  <si>
    <t>GlencoreXstrata Copper - Townsville Operations [Stuart-QLD]</t>
  </si>
  <si>
    <t>Awaba Renewable Energy Facility [Awaba-NSW]</t>
  </si>
  <si>
    <t>KAGOME Foods Australia Pty Ltd [Echuca-VIC]</t>
  </si>
  <si>
    <t>Grassdale [Dalby-QLD]</t>
  </si>
  <si>
    <t>OIL ENERGY CORPORATION PTY LTD [Wedgefield-WA]</t>
  </si>
  <si>
    <t>Lucas Heights 2 [Menai-NSW]</t>
  </si>
  <si>
    <t>Gidgealpa Oil [Leigh Creek-SA]</t>
  </si>
  <si>
    <t>MM Kembla [Port Kembla-NSW]</t>
  </si>
  <si>
    <t>Dairy Farmers Wetherill Park [Wetherill Park-NSW]</t>
  </si>
  <si>
    <t>Australian Country Choice Pty Ltd - ACC Feedlot [Roma-QLD]</t>
  </si>
  <si>
    <t>Eromanga Refinery [Eromanga-QLD]</t>
  </si>
  <si>
    <t>COOKING PLANT [Dudley Park-SA]</t>
  </si>
  <si>
    <t>Bremer Park [Bundamba-QLD]</t>
  </si>
  <si>
    <t>Baiada Oakburn Protein Recovery Plant [Tamworth-NSW]</t>
  </si>
  <si>
    <t>CAMPBELL AUSTRALASIA PTY LTD [Lemnos-VIC]</t>
  </si>
  <si>
    <t>St Vincents Hospital Cogeneration Plant [Fitzroy-VIC]</t>
  </si>
  <si>
    <t>TARAC SAMUEL ROAD [Nuriootpa-SA]</t>
  </si>
  <si>
    <t>Humes Welshpool [Welshpool-WA]</t>
  </si>
  <si>
    <t>Roma Power Station [Roma-QLD]</t>
  </si>
  <si>
    <t>Pluto Offshore Platform [Karratha-WA]</t>
  </si>
  <si>
    <t>Murrarie Fats and Oils [Murarrie-QLD]</t>
  </si>
  <si>
    <t>Perkins Shipping Group [Darwin-NT]</t>
  </si>
  <si>
    <t>Bairnsdale Power Station [Bairnsdale-VIC]</t>
  </si>
  <si>
    <t>Stybarrow Venture WV16 [Exmouth-WA]</t>
  </si>
  <si>
    <t>Wollert Landfill [Wollert-VIC]</t>
  </si>
  <si>
    <t>Sterihealth NSW Pty Ltd [Silverwater-NSW]</t>
  </si>
  <si>
    <t>Mobile Asphalt Plant (Penlink) [Langwarrin-VIC]</t>
  </si>
  <si>
    <t>King Island Dairy [Loorana-TAS]</t>
  </si>
  <si>
    <t>CSR Gyprock-Coopers Plains [Coopers Plains-QLD]</t>
  </si>
  <si>
    <t>CSF Proteins Melbourne [Laverton North-VIC]</t>
  </si>
  <si>
    <t>Don KRC [Castlemaine-VIC]</t>
  </si>
  <si>
    <t>Slack's Hardwood [Gayndah-QLD]</t>
  </si>
  <si>
    <t>Numurkah [Numurkah-VIC]</t>
  </si>
  <si>
    <t>HOME ISLAND POWER STATION [Cocos (Keeling) Island-WA]</t>
  </si>
  <si>
    <t>WEST ISLAND POWER STATION [Cocos (Keeling) Island-WA]</t>
  </si>
  <si>
    <t>Warmun [Warmun-WA]</t>
  </si>
  <si>
    <t>Birdsville [Birdsville-QLD]</t>
  </si>
  <si>
    <t>Ipswich Asphalt [Swanbank-QLD]</t>
  </si>
  <si>
    <t>Laverton [Laverton-WA]</t>
  </si>
  <si>
    <t>Tennant Creek Power Station [Tennant Creek Roadside Delivery-NT]</t>
  </si>
  <si>
    <t>Chemcolour Industries Australia Pty Ltd [St Marys-NSW]</t>
  </si>
  <si>
    <t>Kowanyama [Kowanyama-QLD]</t>
  </si>
  <si>
    <t>Acacia Ridge Rail Yards - QR [Acacia Ridge-QLD]</t>
  </si>
  <si>
    <t>Bidyadanga [Lagrange-WA]</t>
  </si>
  <si>
    <t>Mile End [Mile End-SA]</t>
  </si>
  <si>
    <t>Katherine Power Station [Katherine-NT]</t>
  </si>
  <si>
    <t>Yam Island [Yam Island-QLD]</t>
  </si>
  <si>
    <t>Compressor Station 9 [Red Gully-WA]</t>
  </si>
  <si>
    <t>Teys Australia Wagga Wagga [Wagga Wagga-NSW]</t>
  </si>
  <si>
    <t>McRobies Gully Waste Management Centre [South Hobart-TAS]</t>
  </si>
  <si>
    <t>Banana Compressor Station (Queensland Gas Pipeline) [Moura-QLD]</t>
  </si>
  <si>
    <t>COSGROVE II LANDFILL [Cosgrove-VIC]</t>
  </si>
  <si>
    <t>Sir Charles Gairdner Hospital [Nedlands-WA]</t>
  </si>
  <si>
    <t>Campbellfield [Campbellfield-VIC]</t>
  </si>
  <si>
    <t>Bradford Insulation [Brendale-QLD]</t>
  </si>
  <si>
    <t>Drysdale Resource Recovery Centre and Landfill [Drysdale-VIC]</t>
  </si>
  <si>
    <t>Jingemia [Dongara-WA]</t>
  </si>
  <si>
    <t>Angel [Karratha-WA]</t>
  </si>
  <si>
    <t>Castlemaine Perkins Ltd [Milton-QLD]</t>
  </si>
  <si>
    <t>Australian Tartaric Products [Colignan-VIC]</t>
  </si>
  <si>
    <t>Iona Gas Plant [Port Campbell-VIC]</t>
  </si>
  <si>
    <t>Brisbane Airport [Brisbane-QLD]</t>
  </si>
  <si>
    <t>Malt Cavan [Cavan-SA]</t>
  </si>
  <si>
    <t>Western Sydney Service Centre [Erskine Park-NSW]</t>
  </si>
  <si>
    <t>Summer Hill Renewable Energy Facility [Wallsend-NSW]</t>
  </si>
  <si>
    <t>Hanwood Feed Mill [Hanwood-NSW]</t>
  </si>
  <si>
    <t>Mile End Feedmill [Mile End-SA]</t>
  </si>
  <si>
    <t>Snackbrands Australia Smithfield [Smithfield-NSW]</t>
  </si>
  <si>
    <t>BRAESIDE PLANT [Braeside-VIC]</t>
  </si>
  <si>
    <t>Kleenheat Gas, Kwinana Production Facility [Kwinana-WA]</t>
  </si>
  <si>
    <t>Tamaree Lime Manufacturing Plant [Gympie-QLD]</t>
  </si>
  <si>
    <t>Mt McIntyre Quarry [Mount Mcintyre-SA]</t>
  </si>
  <si>
    <t>Montara Field [Darwin-NT]</t>
  </si>
  <si>
    <t>Nerada Tea Estate [Malanda-QLD]</t>
  </si>
  <si>
    <t>Molong Quarry [Molong-NSW]</t>
  </si>
  <si>
    <t>Callemondah Rail Yard (Fuelling Facility) [Callemondah-QLD]</t>
  </si>
  <si>
    <t>Silver Springs Gasfield [Surat-QLD]</t>
  </si>
  <si>
    <t>Malt Port Adelaide [Port Adelaide-SA]</t>
  </si>
  <si>
    <t>Oakey Power Station [Oakey-QLD]</t>
  </si>
  <si>
    <t>Otway [Port Campbell-VIC]</t>
  </si>
  <si>
    <t>Daandine Power Station [Via Dalby-QLD]</t>
  </si>
  <si>
    <t>Moomba Oil [Leigh Creek-SA]</t>
  </si>
  <si>
    <t>Badu Island [Badu Island-QLD]</t>
  </si>
  <si>
    <t>"Roma" [Roma-QLD]</t>
  </si>
  <si>
    <t>Maitland [Karratha-WA]</t>
  </si>
  <si>
    <t>LA TROBE UNIVERSITY [Bundoora-VIC]</t>
  </si>
  <si>
    <t>Flinders Island Power Station [Whitemark-TAS]</t>
  </si>
  <si>
    <t>Ace Waste Pty Ltd [Willawong-QLD]</t>
  </si>
  <si>
    <t>Qantas Sydney [Mascot-NSW]</t>
  </si>
  <si>
    <t>Aspen Australia Dandenong [Dandenong-VIC]</t>
  </si>
  <si>
    <t>Bruck Textiles Pty Ltd [Wangaratta-VIC]</t>
  </si>
  <si>
    <t>Daralingie Gas [Leigh Creek-SA]</t>
  </si>
  <si>
    <t>Devil Creek Gas Plant [Karratha-WA]</t>
  </si>
  <si>
    <t>Broome [Broome-WA]</t>
  </si>
  <si>
    <t>Dullingari Gas [Leigh Creek-SA]</t>
  </si>
  <si>
    <t>Ormeau Asphalt Plant [Ormeau-QLD]</t>
  </si>
  <si>
    <t>TARAC TANUNDA ROAD [Nuriootpa-SA]</t>
  </si>
  <si>
    <t>The Smith's Snackfood Company Ltd [Canning Vale-WA]</t>
  </si>
  <si>
    <t>Henty Gold Mine [Queenstown-TAS]</t>
  </si>
  <si>
    <t>Cargill Australia Limited Kooragang Island [Kooragang Island-NSW]</t>
  </si>
  <si>
    <t>BASF - Altona Manufacturing Site [Altona-VIC]</t>
  </si>
  <si>
    <t>MACKAY CONSOLIDATED INDUSTRIES PTY LIMITED [Moorabbin-VIC]</t>
  </si>
  <si>
    <t>Austin Hospital [Heidelberg-VIC]</t>
  </si>
  <si>
    <t>Strzelecki Gas [Leigh Creek-SA]</t>
  </si>
  <si>
    <t>SIMS Laverton [Laverton North-VIC]</t>
  </si>
  <si>
    <t>Riverina Feedlot [Yanco-NSW]</t>
  </si>
  <si>
    <t>Beef City Feedlot [Purrawanda-QLD]</t>
  </si>
  <si>
    <t>Devonport [Quoiba-TAS]</t>
  </si>
  <si>
    <t>Geelong Operations [Moolap-VIC]</t>
  </si>
  <si>
    <t>Logan Waste Services - Browns Plains SmartTip [Heritage Park-QLD]</t>
  </si>
  <si>
    <t>Veyance Belting Pty Ltd [Bayswater-VIC]</t>
  </si>
  <si>
    <t>Lapunyah [Lundavra-QLD]</t>
  </si>
  <si>
    <t>Mitavite (a division of Inghams Enterprises Pty Ltd) [Somersby-NSW]</t>
  </si>
  <si>
    <t>Malabar Sewage Treatment Plant [Malabar-NSW]</t>
  </si>
  <si>
    <t>Archerfield [Archerfield-QLD]</t>
  </si>
  <si>
    <t>Picton Plant [Picton-WA]</t>
  </si>
  <si>
    <t>Goodwyn Alpha [Via Karratha-WA]</t>
  </si>
  <si>
    <t>Littlehampton Brick Company [Littlehampton-SA]</t>
  </si>
  <si>
    <t>Eastern Creek Renewable Energy Facility [Eastern Creek-NSW]</t>
  </si>
  <si>
    <t>Pyrenees Venture FPSO [Exmouth-WA]</t>
  </si>
  <si>
    <t>Ford - Geelong Manufacturing Plant [Geelong North-VIC]</t>
  </si>
  <si>
    <t>Mt Coot-tha Quarry [Toowong-QLD]</t>
  </si>
  <si>
    <t>Weir Minerals Artarmon [Artarmon-NSW]</t>
  </si>
  <si>
    <t>Hanson Carisbrook Quarry [Carisbrook-VIC]</t>
  </si>
  <si>
    <t>Eaglefarm Humes [Pinkenba-QLD]</t>
  </si>
  <si>
    <t>Toowoomba Asphalt Plant [Toowoomba-QLD]</t>
  </si>
  <si>
    <t>Hanson Mt Barker Quarry [Kendenup-WA]</t>
  </si>
  <si>
    <t>WA Bluemetal Whitby Quarry [Whitby-WA]</t>
  </si>
  <si>
    <t>Ridley AgriProducts Pty Ltd - Toowoomba [Toowoomba-QLD]</t>
  </si>
  <si>
    <t>Gepps Cross Asphalt Plant [Prospect-SA]</t>
  </si>
  <si>
    <t>Ta Ann Smithton [Smithton-TAS]</t>
  </si>
  <si>
    <t>Yorke Island [Yorke Island-QLD]</t>
  </si>
  <si>
    <t>TT-Line Port Melbourne [Port Melbourne-VIC]</t>
  </si>
  <si>
    <t>Glencore Port Operations [Townsville-QLD]</t>
  </si>
  <si>
    <t>"Moonie" [Moonie-QLD]</t>
  </si>
  <si>
    <t>Burketown [Burketown-QLD]</t>
  </si>
  <si>
    <t>Port of Hastings [Crib Point-VIC]</t>
  </si>
  <si>
    <t>Mereenie Plant [Alice Springs-NT]</t>
  </si>
  <si>
    <t>Point Henry Works [Moolap-VIC]</t>
  </si>
  <si>
    <t>Lockhart River [Lockhart River-QLD]</t>
  </si>
  <si>
    <t>Altona Manufacturing Plant [Altona North-VIC]</t>
  </si>
  <si>
    <t>Industrial Galvanizers Girraween [Girraween-NSW]</t>
  </si>
  <si>
    <t>Sancrox Quarry Wauchope [Wauchope-NSW]</t>
  </si>
  <si>
    <t>Saibai Island [Saibai Island-QLD]</t>
  </si>
  <si>
    <t>Yurbi Rail Siding [Cloncurry-QLD]</t>
  </si>
  <si>
    <t>Glenelg Wastewater Treatment Plant [West Beach-SA]</t>
  </si>
  <si>
    <t>Bendigo Renewable Energy Facility [Eaglehawk, Bendigo-VIC]</t>
  </si>
  <si>
    <t>AGL Symex Cogeneration Unit [Port Melbourne-VIC]</t>
  </si>
  <si>
    <t>Boral Asphalt - Montrose [Montrose-VIC]</t>
  </si>
  <si>
    <t>Mountain View Quarries - Seymour [Seymour-VIC]</t>
  </si>
  <si>
    <t>Looma [Looma Aboriginal Community-WA]</t>
  </si>
  <si>
    <t>Pittong [Linton-VIC]</t>
  </si>
  <si>
    <t>Fremantle Terminal [North Fremantle-WA]</t>
  </si>
  <si>
    <t>Rockhampton Asphalt [Rockhampton-QLD]</t>
  </si>
  <si>
    <t>Visy Paper Smithfield [Smithfield-NSW]</t>
  </si>
  <si>
    <t>Boral Asphalt Port Kembla [Port Kembla-NSW]</t>
  </si>
  <si>
    <t>Horizon Power Carnarvon Power Station [Carnarvon-WA]</t>
  </si>
  <si>
    <t>MURRAY GOULBURN LEONGATHA [Leongatha-VIC]</t>
  </si>
  <si>
    <t>"Naccowlah" [Quilpie-QLD]</t>
  </si>
  <si>
    <t>Wespine Industries Pty Ltd [Dardanup-WA]</t>
  </si>
  <si>
    <t>Hallam Road Renewable Energy Facility [Hampton Park-VIC]</t>
  </si>
  <si>
    <t>Stonyfell Quarry [Stonyfell-SA]</t>
  </si>
  <si>
    <t>WAMMCO INTERNATIONAL [Lime Lake-WA]</t>
  </si>
  <si>
    <t>Downer EDI Works Rosehill [Rosehill-NSW]</t>
  </si>
  <si>
    <t>Murray Bridge Quarry [Murray Bridge-SA]</t>
  </si>
  <si>
    <t>Permalog Timbers [Narangba-QLD]</t>
  </si>
  <si>
    <t>Territory Resources - East Arm Port Outloading [Berrimah-NT]</t>
  </si>
  <si>
    <t>Clyde Feedmill [Clyde-VIC]</t>
  </si>
  <si>
    <t>Austicks Pty Ltd [Gladstone-QLD]</t>
  </si>
  <si>
    <t>Milne Feeds [Welshpool-WA]</t>
  </si>
  <si>
    <t>Wollert Renewable Energy Facility [Wollert-VIC]</t>
  </si>
  <si>
    <t>Merredin Peaking Power Station [Merredin-WA]</t>
  </si>
  <si>
    <t>Churchill Abattoir [Churchill-QLD]</t>
  </si>
  <si>
    <t>Mt Romance The Sandalwood Factory [Albany-WA]</t>
  </si>
  <si>
    <t>Salisbury Quarry [Hillbank-SA]</t>
  </si>
  <si>
    <t>Pine Creek [Pine Creek-NT]</t>
  </si>
  <si>
    <t>Boulia [Boulia-QLD]</t>
  </si>
  <si>
    <t>PNQ Innisfail Quarry [Innisfail-QLD]</t>
  </si>
  <si>
    <t>Stag Operations [Karratha-WA]</t>
  </si>
  <si>
    <t>Beechworth Quarry [Beechworth-VIC]</t>
  </si>
  <si>
    <t>Ridley AgriProducts - Gunbower [Gunbower-VIC]</t>
  </si>
  <si>
    <t>Australind Finishing Plant [Australind-WA]</t>
  </si>
  <si>
    <t>North Head Sewage Treatment Plant [Manly-NSW]</t>
  </si>
  <si>
    <t>Pormpuraaw [Pormpuraaw-QLD]</t>
  </si>
  <si>
    <t>BOLINDA ROAD LANDFILL [Campbellfield-VIC]</t>
  </si>
  <si>
    <t>MCCAIN FOODS (AUST) PTY LTD [Wendouree-VIC]</t>
  </si>
  <si>
    <t>Strzelecki Oil [Leigh Creek-SA]</t>
  </si>
  <si>
    <t>Helidon to Withcott project mobile asphalt plant [Withcott-QLD]</t>
  </si>
  <si>
    <t>Eastern Treatment Plant [Bangholme-VIC]</t>
  </si>
  <si>
    <t>Derby [Derby-WA]</t>
  </si>
  <si>
    <t>Biodiesel Producers Ltd [Barnawartha-VIC]</t>
  </si>
  <si>
    <t>GB GALVANIZING - BAYSWATER [Bayswater-VIC]</t>
  </si>
  <si>
    <t>Cliffhead and Arrowsmith Plant [Dongara-WA]</t>
  </si>
  <si>
    <t>Industrial Galvanizers Brisbane [Pinkenba-QLD]</t>
  </si>
  <si>
    <t>NISSAN CASTING AUSTRALIA PTY LTD [Dandenong-VIC]</t>
  </si>
  <si>
    <t>Hartway Galvanisers Naval Base [Naval Base-WA]</t>
  </si>
  <si>
    <t>Mountain View Quarries - Donnybrook [Donnybrook-VIC]</t>
  </si>
  <si>
    <t>Boral Asphalt Ballarat [Ballarat-VIC]</t>
  </si>
  <si>
    <t>Wacol Feed Mill [Wacol-QLD]</t>
  </si>
  <si>
    <t>Red Hill Waste Management Facility [Red Hill-WA]</t>
  </si>
  <si>
    <t>Somerton [Somerton-VIC]</t>
  </si>
  <si>
    <t>Strathpine [Brendale-QLD]</t>
  </si>
  <si>
    <t>Onesteel Geelong Wiremill [North Shore-VIC]</t>
  </si>
  <si>
    <t>McKechnie Iron Foundry Pty Ltd [Gepps Cross-SA]</t>
  </si>
  <si>
    <t>HANSON WHITEROCK QUARRY [Norton Summit-SA]</t>
  </si>
  <si>
    <t>Boral Peppertree Quarry [Marulan South-NSW]</t>
  </si>
  <si>
    <t>Knauf Plasterboard [Matraville-NSW]</t>
  </si>
  <si>
    <t>Moranbah Operations [Moranbah-QLD]</t>
  </si>
  <si>
    <t>Para Hills Quarry [Gulfview Heights-SA]</t>
  </si>
  <si>
    <t>Thursday Island [Thursday Island-QLD]</t>
  </si>
  <si>
    <t>Brandy Hill Quarry [Seaham-NSW]</t>
  </si>
  <si>
    <t>Northern Endeavour [Via Darwin-NT]</t>
  </si>
  <si>
    <t>Dennington [Dennington-VIC]</t>
  </si>
  <si>
    <t>TAMALA PARK POWER STATION [Mindarie-WA]</t>
  </si>
  <si>
    <t>Charbon Lime Manufacturing Plant [Charbon-NSW]</t>
  </si>
  <si>
    <t>CHH Caboolture Sawmill [Caboolture-QLD]</t>
  </si>
  <si>
    <t>Mungarra Gas Turbine Station [West Casuarinas-WA]</t>
  </si>
  <si>
    <t>Maryborough Hardwood Dry Mill [Maryborough-QLD]</t>
  </si>
  <si>
    <t>Ridley AgriProducts - Murray Bridge [Murray Bridge-SA]</t>
  </si>
  <si>
    <t>TT-Line Devonport [Devonport-TAS]</t>
  </si>
  <si>
    <t>Newport Power Station [Newport-VIC]</t>
  </si>
  <si>
    <t>Stanhope [Stanhope-VIC]</t>
  </si>
  <si>
    <t>Mandurana Quarry [Mackay-QLD]</t>
  </si>
  <si>
    <t>Bradken Launceston [Youngtown-TAS]</t>
  </si>
  <si>
    <t>Peachester Sawmilling Company Pty Ltd [Peachester-QLD]</t>
  </si>
  <si>
    <t>Boral Asphalt - Deer Park [Truganina-VIC]</t>
  </si>
  <si>
    <t>Quaker Oats Australia Pty Ltd [Forrestfield-WA]</t>
  </si>
  <si>
    <t>Newgen Neerabup Partnership [Neerabup-WA]</t>
  </si>
  <si>
    <t>Fonterra Australia Pty Ltd - Wynyard [Wynyard-TAS]</t>
  </si>
  <si>
    <t>REID BROS TIMBER PTY LTD [Yarra Junction-VIC]</t>
  </si>
  <si>
    <t>SCA Hygiene Australasia [Box Hill-VIC]</t>
  </si>
  <si>
    <t>Ravensthorpe Power Station [Ravensthorpe-WA]</t>
  </si>
  <si>
    <t>Birkdale Renewable Energy Facility [Birkdale-QLD]</t>
  </si>
  <si>
    <t>Liverpool Sewage Treatment System [Liverpool-NSW]</t>
  </si>
  <si>
    <t>AUSTRALIAN NATIONAL UNIVERSITY [Acton-ACT]</t>
  </si>
  <si>
    <t>MBL By Products [Wingfield-SA]</t>
  </si>
  <si>
    <t>WODONGA RENDERING PTY LTD [Wodonga-VIC]</t>
  </si>
  <si>
    <t>Compressor Station 8 [Eneabba-WA]</t>
  </si>
  <si>
    <t>Adchem (Australia) Pty Ltd [Burra-SA]</t>
  </si>
  <si>
    <t>Chlorine Plant and Groundwater Treatment Plant [Matraville-NSW]</t>
  </si>
  <si>
    <t>Yuleba Cypress Sawmills [Miles-QLD]</t>
  </si>
  <si>
    <t>Malt Sydney [Minto-NSW]</t>
  </si>
  <si>
    <t>South Cardup Renewable Energy Facility [Whitby-WA]</t>
  </si>
  <si>
    <t>Boral Timber Kyogle [Kyogle-NSW]</t>
  </si>
  <si>
    <t>Moomba South Central [Leigh Creek-SA]</t>
  </si>
  <si>
    <t>CHH Yarram Sawmill [Yarram-VIC]</t>
  </si>
  <si>
    <t>Rochedale Renewable Energy [Rochedale-QLD]</t>
  </si>
  <si>
    <t>Marmor Lime Manufacturing Plant [Marmor-QLD]</t>
  </si>
  <si>
    <t>Broken Hill Mineral Separation Plant [Broken Hill-NSW]</t>
  </si>
  <si>
    <t>Fonterra Australia Pty Ltd - Spreyton [Spreyton-TAS]</t>
  </si>
  <si>
    <t>Austral Bricks Punchbowl [Punchbowl-NSW]</t>
  </si>
  <si>
    <t>ATP651 [Via Tara-QLD]</t>
  </si>
  <si>
    <t>Kara Mine [Hampshire-TAS]</t>
  </si>
  <si>
    <t>Townsville Asphalt [Townsville-QLD]</t>
  </si>
  <si>
    <t>ROCLA PTY LIMITED [Campbellfield-VIC]</t>
  </si>
  <si>
    <t>Boral Culcairn Quarry [Culcairn-NSW]</t>
  </si>
  <si>
    <t>Regency Park [Regency Park-SA]</t>
  </si>
  <si>
    <t>Parkhurst CA Site [Rockhampton-QLD]</t>
  </si>
  <si>
    <t>Thales Mulwala [Mulwala-NSW]</t>
  </si>
  <si>
    <t>Lang Lang [Lang Lang-VIC]</t>
  </si>
  <si>
    <t>Boodarie Iron Plant Site [Boodarie-WA]</t>
  </si>
  <si>
    <t>Harlaxton [Harlaxton-QLD]</t>
  </si>
  <si>
    <t>Bradken Henderson [Henderson-WA]</t>
  </si>
  <si>
    <t>CSR Gyprock-Yarraville [Yarraville-VIC]</t>
  </si>
  <si>
    <t>Port Hedland Salt Operations [Port Hedland-WA]</t>
  </si>
  <si>
    <t>Parkeston Power Station [Parkeston-WA]</t>
  </si>
  <si>
    <t>DP World Sydney [Port Botany-NSW]</t>
  </si>
  <si>
    <t>McArthur River [Borroloola-NT]</t>
  </si>
  <si>
    <t>NWO Kalgoorlie [Parkeston-WA]</t>
  </si>
  <si>
    <t>McCain Foods ( Aust) Pty Ltd [Smithton-TAS]</t>
  </si>
  <si>
    <t>PPG VILLAWOOD [Villawood-NSW]</t>
  </si>
  <si>
    <t>Patricia Baleen Gas Plant [Newmerella-VIC]</t>
  </si>
  <si>
    <t>ONSLOW POWER STATION [Onslow-WA]</t>
  </si>
  <si>
    <t>Golden North Pty Ltd [Laura-SA]</t>
  </si>
  <si>
    <t>"Tickalara" [Thargomindah-QLD]</t>
  </si>
  <si>
    <t>"Jackson Trucking" [Quilpie-QLD]</t>
  </si>
  <si>
    <t>Tantanna Oil [Leigh Creek-SA]</t>
  </si>
  <si>
    <t>Thevenard Island Operations [Thevenard Island-WA]</t>
  </si>
  <si>
    <t>Luggage Point WWTP [Myrtletown-QLD]</t>
  </si>
  <si>
    <t>Peerless [Braybrook-VIC]</t>
  </si>
  <si>
    <t>Boral Asphalt - Bendigo [Bendigo-VIC]</t>
  </si>
  <si>
    <t>Cue [Cue-WA]</t>
  </si>
  <si>
    <t>Qenos Alkathene and Alkatuff Plants [Matraville-NSW]</t>
  </si>
  <si>
    <t>OSBORNE COGENERATION PLANT [Osborne-SA]</t>
  </si>
  <si>
    <t>Southern Oil Refinery Bomen [Bomen-NSW]</t>
  </si>
  <si>
    <t>Melbourne Airport [Melbourne Airport-VIC]</t>
  </si>
  <si>
    <t>Industrial Galvanizers Brisbane (Carole Park Site) [Carole Park-QLD]</t>
  </si>
  <si>
    <t>HARTWAY GALVANIZERS [Canning Vale-WA]</t>
  </si>
  <si>
    <t>Visy Paper 2 [Reservoir-VIC]</t>
  </si>
  <si>
    <t>Boral Asphalt Enfield [Greenacre-NSW]</t>
  </si>
  <si>
    <t>"Watson" [Thargomindah-QLD]</t>
  </si>
  <si>
    <t>Downer EDI Works Teralba [Teralba-NSW]</t>
  </si>
  <si>
    <t>Big Lake Gas [Leigh Creek-SA]</t>
  </si>
  <si>
    <t>JBS Carriers [Purrawanda-QLD]</t>
  </si>
  <si>
    <t>Lake Macleod Operations [Carnarvon-WA]</t>
  </si>
  <si>
    <t>Rocla Pipeline Products [Bandiana-VIC]</t>
  </si>
  <si>
    <t>Hanson Axedale Quarry [Axedale-VIC]</t>
  </si>
  <si>
    <t>Sun Metals Zinc Refinery [Stuart-QLD]</t>
  </si>
  <si>
    <t>Braemar 2 Power Station [Braemar Via Dalby-QLD]</t>
  </si>
  <si>
    <t>Redbank Power [Warkworth-NSW]</t>
  </si>
  <si>
    <t>"Fairview Coal Seam Methane Field" [Injune-QLD]</t>
  </si>
  <si>
    <t>Keith Proteins Division [Keith-SA]</t>
  </si>
  <si>
    <t>ATP648 [Via Tara-QLD]</t>
  </si>
  <si>
    <t>Ridley Agriproducts -Mooroopna [Mooroopna-VIC]</t>
  </si>
  <si>
    <t>West Swanson Terminal [West Melbourne-VIC]</t>
  </si>
  <si>
    <t>Mundubbera Green Mill [Mundubbera-QLD]</t>
  </si>
  <si>
    <t>Leongatha Steam Company P/L [Leongatha-VIC]</t>
  </si>
  <si>
    <t>KMK Cogeneration Plant [Kwinana Beach-WA]</t>
  </si>
  <si>
    <t>Boral Shadforth (Orange) Quarry [Shadforth-NSW]</t>
  </si>
  <si>
    <t>Williamsdale Quarry [Williamsdale-NSW]</t>
  </si>
  <si>
    <t>Boral Talbragar Quarry [Dubbo-NSW]</t>
  </si>
  <si>
    <t>PGH Bricks and Pavers [Golden Grove-SA]</t>
  </si>
  <si>
    <t>Moranbah [Moranbah-QLD]</t>
  </si>
  <si>
    <t>Boral Currabubula Quarry [Currabubula-NSW]</t>
  </si>
  <si>
    <t>Tingalpa site [Tingalpa-QLD]</t>
  </si>
  <si>
    <t>Pacific Carbon [Kooragang-NSW]</t>
  </si>
  <si>
    <t>Bendix Mintex [Ballarat-VIC]</t>
  </si>
  <si>
    <t>Energy Australia Hallett Power Station [Canowie-SA]</t>
  </si>
  <si>
    <t>Pinkenba [Pinkenba-QLD]</t>
  </si>
  <si>
    <t>Kwinana Pigment Plant [Kwinana Beach-WA]</t>
  </si>
  <si>
    <t>Pt Bonython Oil [Whyalla-SA]</t>
  </si>
  <si>
    <t>Ridley AgriProducts Pty Ltd - Clifton [Clifton-QLD]</t>
  </si>
  <si>
    <t>Inghams Cardiff Feedmill [Cardiff-NSW]</t>
  </si>
  <si>
    <t>King Island Power Station [Currie-TAS]</t>
  </si>
  <si>
    <t>OneSteel Australian Tube Mills [Somerton-VIC]</t>
  </si>
  <si>
    <t>Burnley Malthouse [Burnley-VIC]</t>
  </si>
  <si>
    <t>T400 - Port Macquarie [Port Macquarie-NSW]</t>
  </si>
  <si>
    <t>Geelong Hospital Cogeneration Plant [Geelong-VIC]</t>
  </si>
  <si>
    <t>Thomas Foods International Murray Bridge [Murray Bridge-SA]</t>
  </si>
  <si>
    <t>SILTECH PTY LTD [Keon Park-VIC]</t>
  </si>
  <si>
    <t>CSR Monier Wunderlich [Vermont-VIC]</t>
  </si>
  <si>
    <t>Esperance Depot [Esperance-WA]</t>
  </si>
  <si>
    <t>Wasaga [Horn Island-QLD]</t>
  </si>
  <si>
    <t>Eastern Creek Asphalt Plant [Eastern Creek-NSW]</t>
  </si>
  <si>
    <t>MILLICENT MILL [Millicent-SA]</t>
  </si>
  <si>
    <t>Tullamarine Airport [Tullamarine Airport-VIC]</t>
  </si>
  <si>
    <t>Coober Pedy [Coober Pedy-SA]</t>
  </si>
  <si>
    <t>Bamaga [Bamaga-QLD]</t>
  </si>
  <si>
    <t>Shell Pinkenba Terminal [Pinkenba-QLD]</t>
  </si>
  <si>
    <t>Kalgoorlie Power Station [Feysville-WA]</t>
  </si>
  <si>
    <t>Patrick Terminal, Fisherman Islands [Port Of Brisbane-QLD]</t>
  </si>
  <si>
    <t>Boral Plasterboard [Port Melbourne-VIC]</t>
  </si>
  <si>
    <t>Boral Quarries Wondai [Ballogie-QLD]</t>
  </si>
  <si>
    <t>Newman Power Station [Newman-WA]</t>
  </si>
  <si>
    <t>MG Rochester Site [Rochester-VIC]</t>
  </si>
  <si>
    <t>Image Flat Quarry [Image Flat-QLD]</t>
  </si>
  <si>
    <t>Bromelton Protein Recovery [Bromelton-QLD]</t>
  </si>
  <si>
    <t>Grahams Quarry [Cosgrove South-VIC]</t>
  </si>
  <si>
    <t>Origin Energy Uranquinty Power Pty Ltd [Uranquinty-NSW]</t>
  </si>
  <si>
    <t>Mountain View Quarry [Point Wilson-VIC]</t>
  </si>
  <si>
    <t>Alcoa Rolled Products Yennora [Yennora-NSW]</t>
  </si>
  <si>
    <t>Southern Qld Exporters [Wallangarra-QLD]</t>
  </si>
  <si>
    <t>Moranbah South Quarry [Moranbah-QLD]</t>
  </si>
  <si>
    <t>Kwinana Nickel Refinery [East Rockingham-WA]</t>
  </si>
  <si>
    <t>QNP Ammonium Nitrate Plant [Moura-QLD]</t>
  </si>
  <si>
    <t>Dundas Quarry [Hamilton-VIC]</t>
  </si>
  <si>
    <t>Austral Bricks [Golden Grove-SA]</t>
  </si>
  <si>
    <t>Nook Quarry [Nook-TAS]</t>
  </si>
  <si>
    <t>Boral Bricks Albury [Jindera-NSW]</t>
  </si>
  <si>
    <t>PHILLIPS BRICKS &amp; POTTERY PROPRIETARY LIMITED [Bendigo-VIC]</t>
  </si>
  <si>
    <t>Weathertex Pty Ltd [Raymond Terrace-NSW]</t>
  </si>
  <si>
    <t>Boral Asphalt Whinstanes [Whinstanes-QLD]</t>
  </si>
  <si>
    <t>Toowoomba Asphalt [Toowoomba-QLD]</t>
  </si>
  <si>
    <t>Martins Creek Quarry Daracon [Martins Creek-NSW]</t>
  </si>
  <si>
    <t>KORVEST LTD [Kilburn-SA]</t>
  </si>
  <si>
    <t>Wandoo Offshore Facilities [Karratha-WA]</t>
  </si>
  <si>
    <t>Pinkenba Malthouse [Pinkenba-QLD]</t>
  </si>
  <si>
    <t>Bandag Manufacturing Pty Limited [Wacol-QLD]</t>
  </si>
  <si>
    <t>Gununa [Gununa-QLD]</t>
  </si>
  <si>
    <t>Australian Perlite Pty Limited [Banksmeadow-NSW]</t>
  </si>
  <si>
    <t>Shell Townsville Terminal [Townsville-QLD]</t>
  </si>
  <si>
    <t>Humes Blacktown Concrete Facility [Rooty Hill-NSW]</t>
  </si>
  <si>
    <t>Ford - Broadmeadows Plant [Campbellfield-VIC]</t>
  </si>
  <si>
    <t>Rolleston Compressor and Meter Station (Queensland Gas Pipeline) [Rolleston-QLD]</t>
  </si>
  <si>
    <t>d'vineripe [Korunye -SA]</t>
  </si>
  <si>
    <t>Kogan Gas Field [Via Dalby-QLD]</t>
  </si>
  <si>
    <t>Coen [Coen-QLD]</t>
  </si>
  <si>
    <t>Maddingley Brown Coal [Bacchus Marsh-VIC]</t>
  </si>
  <si>
    <t>Bayswater [Bayswater-VIC]</t>
  </si>
  <si>
    <t>Boral Beryl Quarry [Beryl-NSW]</t>
  </si>
  <si>
    <t>BBM Perth [Welshpool-WA]</t>
  </si>
  <si>
    <t>Hera Mine Site [Via Nymagee-NSW]</t>
  </si>
  <si>
    <t>Inghams Berrima Feedmill [Berrima-NSW]</t>
  </si>
  <si>
    <t>Hydro Aluminium Kurri Kurri Smelter [Loxford-NSW]</t>
  </si>
  <si>
    <t>Port Hedland Power Plant [Boodarie-WA]</t>
  </si>
  <si>
    <t>James Hardie Concrete Pipes [Meeandah-QLD]</t>
  </si>
  <si>
    <t>Cororooke [Cororooke-VIC]</t>
  </si>
  <si>
    <t>Boral Teven Quarry [Teven-NSW]</t>
  </si>
  <si>
    <t>Mackay Asphalt Plant [Farleigh-QLD]</t>
  </si>
  <si>
    <t>Boral Quarries Dundowran [Dundowran-QLD]</t>
  </si>
  <si>
    <t>Spring Gully [Durham Downs-QLD]</t>
  </si>
  <si>
    <t>Nganhurra [Exmouth-WA]</t>
  </si>
  <si>
    <t>Rocla Gailes [Gailes-QLD]</t>
  </si>
  <si>
    <t>BORDERTOWN [Bordertown-SA]</t>
  </si>
  <si>
    <t>Boral Hall Quarry [Hall-NSW]</t>
  </si>
  <si>
    <t>Cape Flattery Silica Mines [Cooktown-QLD]</t>
  </si>
  <si>
    <t>Leinster Power Station [Leinster-WA]</t>
  </si>
  <si>
    <t>Townsville Power Station [Yabulu-QLD]</t>
  </si>
  <si>
    <t>Shepparton Quarry [Cosgrove-VIC]</t>
  </si>
  <si>
    <t>Boral Plasterboard Pinkenba [Pinkenba-QLD]</t>
  </si>
  <si>
    <t>DTM Timber Tiaro Sawmill [Tiaro-QLD]</t>
  </si>
  <si>
    <t>Kellogg Botany Plant [Botany-NSW]</t>
  </si>
  <si>
    <t>North Shore Operations [Bunbury-WA]</t>
  </si>
  <si>
    <t>Rocla Emu Plains [Emu Plains-NSW]</t>
  </si>
  <si>
    <t>Ecka Granules [George Town-TAS]</t>
  </si>
  <si>
    <t>Darwin Liquefied Natural Gas Plant [Wickham -NT]</t>
  </si>
  <si>
    <t>Nyrstar Hobart Smelter [Lutana-TAS]</t>
  </si>
  <si>
    <t>Caboolture Asphalt Plant [Caboolture-QLD]</t>
  </si>
  <si>
    <t>CSR Bradford Insulation [Ingleburn-NSW]</t>
  </si>
  <si>
    <t>Bass Point Quarry [Shellharbour-NSW]</t>
  </si>
  <si>
    <t>Boral Plasterboard Camellia [Camellia-NSW]</t>
  </si>
  <si>
    <t>Meekatharra [Meekatharra-WA]</t>
  </si>
  <si>
    <t>Palm Island [Palm Island-QLD]</t>
  </si>
  <si>
    <t>Steggles Beresfield Site No 2 [Beresfield-NSW]</t>
  </si>
  <si>
    <t>Malt Perth [Forrestfield-WA]</t>
  </si>
  <si>
    <t>Darnley Island [Darnley Island-QLD]</t>
  </si>
  <si>
    <t>Patrick Terminal, Fremantle North Quay [North Fremantle-WA]</t>
  </si>
  <si>
    <t>A J Bush and Sons Riverstone [Riverstone-NSW]</t>
  </si>
  <si>
    <t>Inland Oil Exploration PL 98 Joint Venture [Windorah-QLD]</t>
  </si>
  <si>
    <t>Owen Spings Power Station [Brewer Industrial Estate-NT]</t>
  </si>
  <si>
    <t>Hose Mine and Wet Processing Plant [Yallabatharra-WA]</t>
  </si>
  <si>
    <t>CARTER HOLT HARVEY PANELS - WHITE AVE [Mount Gambier-SA]</t>
  </si>
  <si>
    <t>Kemerton Power Station [Wellesley-WA]</t>
  </si>
  <si>
    <t>T300 [Coles Creek-QLD]</t>
  </si>
  <si>
    <t>Hanson Diggers Rest Quarry [Melton-VIC]</t>
  </si>
  <si>
    <t>Yara Pilbara Fertilisers Pty Ltd [Burrup Peninsular-WA]</t>
  </si>
  <si>
    <t>Mountain View Quarries - Wyndham Vale [Wyndham Vale-VIC]</t>
  </si>
  <si>
    <t>OneSteel Newcastle Wire Mill [Mayfield-NSW]</t>
  </si>
  <si>
    <t>CLAYPAVE PTY LTD [Dinmore-QLD]</t>
  </si>
  <si>
    <t>Whyalla Quarry [Whyalla-SA]</t>
  </si>
  <si>
    <t>RailCorp Bombo Quarry [Bombo-NSW]</t>
  </si>
  <si>
    <t>Tatura Milk Industries [Tatura-VIC]</t>
  </si>
  <si>
    <t>Energy Business Australia P/L [Cobram-VIC]</t>
  </si>
  <si>
    <t>Boral Quarries Tichum [Kuranda-QLD]</t>
  </si>
  <si>
    <t>Tylden Quarry [Tylden-VIC]</t>
  </si>
  <si>
    <t>Lakeside Sawmill [Mount Gambier-SA]</t>
  </si>
  <si>
    <t>Lobethal Quarry [Lobethal-SA]</t>
  </si>
  <si>
    <t>Bracalba Quarry [Bracalba-QLD]</t>
  </si>
  <si>
    <t>Boral Bricks Middle Swan [Middle Swan-WA]</t>
  </si>
  <si>
    <t>James Hardie Rosehill [Rosehill-NSW]</t>
  </si>
  <si>
    <t>Boral Quarries Innes Park [Innes Park-QLD]</t>
  </si>
  <si>
    <t>Wodonga [Wodonga-VIC]</t>
  </si>
  <si>
    <t>Combabula &amp; Reedy Creek [Yuleba North-QLD]</t>
  </si>
  <si>
    <t>Bohle Asphalt Plant [Bohle-QLD]</t>
  </si>
  <si>
    <t>Boral Roofing Wyee [Bushells Ridge-NSW]</t>
  </si>
  <si>
    <t>KNAUF PLASTERBOARD PTY LIMITED [Altona-VIC]</t>
  </si>
  <si>
    <t>Offshore Facilities - Bass Strait [Golden Beach-VIC]</t>
  </si>
  <si>
    <t>Maffra [Maffra-VIC]</t>
  </si>
  <si>
    <t>Australian Country Choice [Cannon Hill-QLD]</t>
  </si>
  <si>
    <t>Pelican Point Power Station [Outer Harbour-SA]</t>
  </si>
  <si>
    <t>Long Victor Nickel Operations [Feysville-WA]</t>
  </si>
  <si>
    <t>Queanbeyan Quarry [Queanbeyan-NSW]</t>
  </si>
  <si>
    <t>Boral Quarry Montrose [Montrose-VIC]</t>
  </si>
  <si>
    <t>Angaston Special Products [Angaston-SA]</t>
  </si>
  <si>
    <t>Longford [Longford-TAS]</t>
  </si>
  <si>
    <t>Ngujima-Yin [Exmouth-WA]</t>
  </si>
  <si>
    <t>Cosmo Howley Mine Site [Hayes Creek-NT]</t>
  </si>
  <si>
    <t>LOWER MOLONGLO WATER QUALITY CONTROL [Holt-ACT]</t>
  </si>
  <si>
    <t>STEEL CEMENT PTY LTD [Port Melbourne-VIC]</t>
  </si>
  <si>
    <t>Weddell Power Station [Wickham-NT]</t>
  </si>
  <si>
    <t>ESPERANCE POWER STATION PTY LTD [Esperance-WA]</t>
  </si>
  <si>
    <t>Partnership t/a Origin Energy Mt Stuart [Stuart-QLD]</t>
  </si>
  <si>
    <t>Blacktip Onshore Gas Plant [Wadeye-NT]</t>
  </si>
  <si>
    <t>Hume Asphalt Plant [Hume-ACT]</t>
  </si>
  <si>
    <t>Ridley AgriProducts Pty Ltd - Narangba [Narangba-QLD]</t>
  </si>
  <si>
    <t>NORTH CAPEL [Capel-WA]</t>
  </si>
  <si>
    <t>PPG Clayton [Clayton-VIC]</t>
  </si>
  <si>
    <t>Pentair Water Solutions Pty Ltd - Yennora [Yennora-NSW]</t>
  </si>
  <si>
    <t>Bathurst Quarry [Bathurst-NSW]</t>
  </si>
  <si>
    <t>Horizon Power Denham Power Station [Denham-WA]</t>
  </si>
  <si>
    <t>Wingham Beef Exports Pty Ltd [Wingham-NSW]</t>
  </si>
  <si>
    <t>Varanus Island Operations [Onslow-WA]</t>
  </si>
  <si>
    <t>Swanbank Waste Management Facility [Swanbank-QLD]</t>
  </si>
  <si>
    <t>Naval Base Plant [Naval Base-WA]</t>
  </si>
  <si>
    <t>Visy Paper No. 4 and 5 [Campbellfield-VIC]</t>
  </si>
  <si>
    <t>Bulwer Island [Pinkenba-QLD]</t>
  </si>
  <si>
    <t>Bradken Ipswich [Karrabin-QLD]</t>
  </si>
  <si>
    <t>Steggles Beresfield Site [Beresfield-NSW]</t>
  </si>
  <si>
    <t>Hanson Red Hill Quarry [Red Hill-WA]</t>
  </si>
  <si>
    <t>Ridley AgriProducts - Terang [Terang-VIC]</t>
  </si>
  <si>
    <t>CSR Gyprock - Wetherill Park [Wetherill Park-NSW]</t>
  </si>
  <si>
    <t>Kwinana Cogeneration Plant [Kwinana Beach-WA]</t>
  </si>
  <si>
    <t>Frog's Leg/White Foil Operations [Mount Burges-WA]</t>
  </si>
  <si>
    <t>Kilcoy Pastoral Company Ltd [Kilcoy-QLD]</t>
  </si>
  <si>
    <t>Hanson Kilmore Quarry [Kilmore-VIC]</t>
  </si>
  <si>
    <t>Geelong Port [North Geelong-VIC]</t>
  </si>
  <si>
    <t>Dampier Railyard [Gap Ridge-WA]</t>
  </si>
  <si>
    <t>Cargill Processing Narrabri [Narrabri West-NSW]</t>
  </si>
  <si>
    <t>Okha [Via Karratha-WA]</t>
  </si>
  <si>
    <t>Simcoa Operations Pty Ltd [Wellesley-WA]</t>
  </si>
  <si>
    <t>Norske Skog Albury Papermill [Ettamogah-NSW]</t>
  </si>
  <si>
    <t>Mortlake Power Station [Mortlake-VIC]</t>
  </si>
  <si>
    <t>Coalcliff Coke Works [Coalcliff-NSW]</t>
  </si>
  <si>
    <t>Tumut Sawmill [Tumut-NSW]</t>
  </si>
  <si>
    <t>Mt Cattlin Spodumene Project [Ravensthorpe-WA]</t>
  </si>
  <si>
    <t>Port Latta Pelletising Plant [Port Latta-TAS]</t>
  </si>
  <si>
    <t>Rochedale [Rochedale-QLD]</t>
  </si>
  <si>
    <t>Fishermans Landing [Gladstone-QLD]</t>
  </si>
  <si>
    <t>CSBP Kwinana Operations [Kwinana Beach-WA]</t>
  </si>
  <si>
    <t>Boral Quarries Moy Pocket [Kenilworth-QLD]</t>
  </si>
  <si>
    <t>PQ Australia [Dandenong South-VIC]</t>
  </si>
  <si>
    <t>Boral Byrock Quarry [Byrock-NSW]</t>
  </si>
  <si>
    <t>South East Pine Sales Pty Ltd [Glencoe-SA]</t>
  </si>
  <si>
    <t>Kambalda Power Station [Kambalda-WA]</t>
  </si>
  <si>
    <t>Boral Recycling Widemere [Wetherill Park-NSW]</t>
  </si>
  <si>
    <t>Condamine Power Station [Via Miles-QLD]</t>
  </si>
  <si>
    <t>Nestle Beverages - Gympie Factory [Gympie-QLD]</t>
  </si>
  <si>
    <t>Sugar Australia Yarraville Refinery [Yarraville-VIC]</t>
  </si>
  <si>
    <t>Norco Milk Labrador [Labrador-QLD]</t>
  </si>
  <si>
    <t>EnergyAustralia Tallawarra Pty Ltd [Yallah-NSW]</t>
  </si>
  <si>
    <t>Hanson Hobart Quarry [Lindisfarne-TAS]</t>
  </si>
  <si>
    <t>Tipton Operations [(Via) Dalby-QLD]</t>
  </si>
  <si>
    <t>HASTINGS [Hastings-VIC]</t>
  </si>
  <si>
    <t>Dampier Salt Operations [Dampier-WA]</t>
  </si>
  <si>
    <t>BRITTON BROS P/L [Smithton-TAS]</t>
  </si>
  <si>
    <t>Grain Products Australia now known as Allied Mills Tamworth Food Ingredients [Tamworth-NSW]</t>
  </si>
  <si>
    <t>Jandra Quarry [Possum Brush-NSW]</t>
  </si>
  <si>
    <t>Daandine Operations [(Via) Dalby-QLD]</t>
  </si>
  <si>
    <t>Melawondi Dry Mill (Mary Valley Operations) [Imbil-QLD]</t>
  </si>
  <si>
    <t>BORAL WESTERN LANDFILL [Truganina-VIC]</t>
  </si>
  <si>
    <t>Shark Bay Resources [Shark Bay-WA]</t>
  </si>
  <si>
    <t>Tableland Mill [Mareeba-QLD]</t>
  </si>
  <si>
    <t>Yarwun Site [Yarwun Via Gladstone-QLD]</t>
  </si>
  <si>
    <t>Gibson Island [Murarrie-QLD]</t>
  </si>
  <si>
    <t>Hanson Nerang Quarry [Nerang-QLD]</t>
  </si>
  <si>
    <t>Broadwater Sugar Mill &amp; Cogeneration Plant [Broadwater-NSW]</t>
  </si>
  <si>
    <t>Bridgewater Quarry [Bridgewater-TAS]</t>
  </si>
  <si>
    <t>Northern Cement- Mataranka Lime [Mataranka-NT]</t>
  </si>
  <si>
    <t>OneSteel Sydney Steel Mill [Rooty Hill-NSW]</t>
  </si>
  <si>
    <t>Malt Tamworth [Tamworth-NSW]</t>
  </si>
  <si>
    <t>Hanson Wolffdene Quarry [Wolffdene-QLD]</t>
  </si>
  <si>
    <t>Boral Quarries Yatala [Ormeau-QLD]</t>
  </si>
  <si>
    <t>Highland Pine Products Oberon Sawmill [Oberon-NSW]</t>
  </si>
  <si>
    <t>The Mount Operations [Widgiemooltha-WA]</t>
  </si>
  <si>
    <t>Sunrock quarry [Beerburrum-QLD]</t>
  </si>
  <si>
    <t>Ruvidini Rail Siding [Mullewa-WA]</t>
  </si>
  <si>
    <t>Mica Creek Power Station [Mount Isa-QLD]</t>
  </si>
  <si>
    <t>Callawonga Oilfield [Glenside-SA]</t>
  </si>
  <si>
    <t>Boral Quarry Lysterfield [Lysterfield-VIC]</t>
  </si>
  <si>
    <t>Killara Feedlot [Quirindi-NSW]</t>
  </si>
  <si>
    <t>Bingera Mill [South Kolan-QLD]</t>
  </si>
  <si>
    <t>Greenbushes Operations [Greenbushes-WA]</t>
  </si>
  <si>
    <t>Alcoa Point Henry Smelter [Point Henry-VIC]</t>
  </si>
  <si>
    <t>Dinmore Abattoirs [Dinmore-QLD]</t>
  </si>
  <si>
    <t>Karratha Power Station [Karratha-WA]</t>
  </si>
  <si>
    <t>Karumba Port [Karumba-QLD]</t>
  </si>
  <si>
    <t>Mandalay Resources Costerfield Operations [Costerfield-VIC]</t>
  </si>
  <si>
    <t>Womblebank Sawmilling Company [Injune-QLD]</t>
  </si>
  <si>
    <t>Peak Hill Quarry [Yeppoon Road, North Rockhampton-QLD]</t>
  </si>
  <si>
    <t>Geographe 2 well drilling [Warrnambool-VIC]</t>
  </si>
  <si>
    <t>Boral Narrabri Quarry [Eulah Creek-NSW]</t>
  </si>
  <si>
    <t>Boral Asphalt West Burleigh [West Burleigh-QLD]</t>
  </si>
  <si>
    <t>Whyalla Feedlot [Texas-QLD]</t>
  </si>
  <si>
    <t>Sunland Proteins [Landsborough-QLD]</t>
  </si>
  <si>
    <t>Boral Quarries Mt Isa [Mt Isa-QLD]</t>
  </si>
  <si>
    <t>Esperance Ports Sea and Land [Esperance-WA]</t>
  </si>
  <si>
    <t>Mater Health Services [South Brisbane-QLD]</t>
  </si>
  <si>
    <t>Boral Johns River Quarry [Johns River-NSW]</t>
  </si>
  <si>
    <t>Canning Vale Plant and Depot [Canning Vale-WA]</t>
  </si>
  <si>
    <t>Limestone Creek Oil [Leigh Creek-SA]</t>
  </si>
  <si>
    <t>Angas Zinc Mine [Strathalbyn-SA]</t>
  </si>
  <si>
    <t>Otter-Juan/Coronet Mine [Feysville-WA]</t>
  </si>
  <si>
    <t>Hanson Wollert Quarry [Wollert-VIC]</t>
  </si>
  <si>
    <t>Caroma Industries Wetherill Park [Wetherill Park-NSW]</t>
  </si>
  <si>
    <t>Austral Bricks - Malaga [Malaga-WA]</t>
  </si>
  <si>
    <t>Perenjori Rail Siding [Shire Of Perenjori-WA]</t>
  </si>
  <si>
    <t>Spring Gully Pipeline Compressor Station [Durham Downs-QLD]</t>
  </si>
  <si>
    <t>Bindaree Beef Inverell [Inverell-NSW]</t>
  </si>
  <si>
    <t>NARNGULU [Narngulu-WA]</t>
  </si>
  <si>
    <t>Braemar Power Station [Dalby-QLD]</t>
  </si>
  <si>
    <t>CHRISTMAS ISLAND PHOSPHATES [Lam Lok Loh, Christmas Island-WA]</t>
  </si>
  <si>
    <t>Austral Bricks - Bellevue [Bellevue-WA]</t>
  </si>
  <si>
    <t>Boral Quarries West Burleigh [West Burleigh-QLD]</t>
  </si>
  <si>
    <t>Qenos Olefines and Site Utilities Plants [Matraville-NSW]</t>
  </si>
  <si>
    <t>Alcoa Portland Aluminium [Portland-VIC]</t>
  </si>
  <si>
    <t>Tamar Valley Power Station [Bell Bay-TAS]</t>
  </si>
  <si>
    <t>Iron Knob Mine [Iron Knob-SA]</t>
  </si>
  <si>
    <t>Boral Quarries Petrie [Whiteside-QLD]</t>
  </si>
  <si>
    <t>OneSteel [Laverton North-VIC]</t>
  </si>
  <si>
    <t>CSA Mine [Cobar-NSW]</t>
  </si>
  <si>
    <t>Boral Quarries Wellcamp Downs [Wellcamp-QLD]</t>
  </si>
  <si>
    <t>Boral Quarry Bacchus Marsh [Bacchus Marsh-VIC]</t>
  </si>
  <si>
    <t>Dalrymple Bay Coal Terminal [Hay Point-QLD]</t>
  </si>
  <si>
    <t>Plane Creek Mill [Sarina-QLD]</t>
  </si>
  <si>
    <t>Miamba Feedlot [Condamine-QLD]</t>
  </si>
  <si>
    <t>Daisy Milano Gold Mine [Emu Flat-WA]</t>
  </si>
  <si>
    <t>Eidsvold Sleeper Mill and Landscaping Timbers Pty Ltd [Eidsvold-QLD]</t>
  </si>
  <si>
    <t>Esso - Long Island Point [Hastings-VIC]</t>
  </si>
  <si>
    <t>Hanson Bunbury Quarry [North Boyanup-WA]</t>
  </si>
  <si>
    <t>Wirrimbi Cold Store [Macksville-NSW]</t>
  </si>
  <si>
    <t>Coldstream Quarry [Lilydale-VIC]</t>
  </si>
  <si>
    <t>Geelong Malthouse [Geelong North-VIC]</t>
  </si>
  <si>
    <t>Hallam Rd Landfill [Hampton Park-VIC]</t>
  </si>
  <si>
    <t>Merrimelia Oil [Leigh Creek-SA]</t>
  </si>
  <si>
    <t>Hanson Byford Quarry [Whitby-WA]</t>
  </si>
  <si>
    <t>QUARANTINE POWER STATION [Port Adelaide-SA]</t>
  </si>
  <si>
    <t>Charlton Quarry [Charlton-VIC]</t>
  </si>
  <si>
    <t>Suncoast Gold Macadamia Gympie [Gympie-QLD]</t>
  </si>
  <si>
    <t>Patrick Terminal, Port Botany [Port Botany-NSW]</t>
  </si>
  <si>
    <t>AUSTRALIAN CHAR PTY LTD [Morwell-VIC]</t>
  </si>
  <si>
    <t>Swickers Kingaroy Bacon Factory [Kingaroy-QLD]</t>
  </si>
  <si>
    <t>KOROIT SITE [Koroit-VIC]</t>
  </si>
  <si>
    <t>Injune Cypress [Injune-QLD]</t>
  </si>
  <si>
    <t>Gladstone Quarry [Yarwun-QLD]</t>
  </si>
  <si>
    <t>Mt Keith Power Station [Leinster-WA]</t>
  </si>
  <si>
    <t>Ridley AgriProducts - Wasleys [Wasleys-SA]</t>
  </si>
  <si>
    <t>Maldon Cement Works [Maldon-NSW]</t>
  </si>
  <si>
    <t>Yurralyi Maya Power Station [Maitland-WA]</t>
  </si>
  <si>
    <t>Ridley AgriProducts - Pakenham [Pakenham-VIC]</t>
  </si>
  <si>
    <t>Farleigh Quarry [Farleigh-QLD]</t>
  </si>
  <si>
    <t>Blue Rock Quarry [Cedar Creek-QLD]</t>
  </si>
  <si>
    <t>"Ballera" [Quilpie-QLD]</t>
  </si>
  <si>
    <t>Oakey Abattoir Pty Ltd [Oakey-QLD]</t>
  </si>
  <si>
    <t>Simplot Ulverstone Plant [Ulverstone-TAS]</t>
  </si>
  <si>
    <t>Laverton North [Laverton North-VIC]</t>
  </si>
  <si>
    <t>Boral Quarries Warrians [Roma-QLD]</t>
  </si>
  <si>
    <t>Moomba Plant [Leigh Creek-SA]</t>
  </si>
  <si>
    <t>Mt Bundey Quarry [Mt Bundy-NT]</t>
  </si>
  <si>
    <t>Orange Grove Quarry [Orange Grove-WA]</t>
  </si>
  <si>
    <t>Catherwood Operations [Coolgardie-WA]</t>
  </si>
  <si>
    <t>Brockman 2/Nammuldi Mine [Tom Price-WA]</t>
  </si>
  <si>
    <t>Darling Downs Power Station [Dalby-QLD]</t>
  </si>
  <si>
    <t>Thomastown Brick Plant [Thomastown-VIC]</t>
  </si>
  <si>
    <t>Douglas Mineral Sands Mine [Douglas-VIC]</t>
  </si>
  <si>
    <t>St Ives Cave Rocks Gold Mining Operations [Kambalda West-WA]</t>
  </si>
  <si>
    <t>Kalgoorlie Nickel Smelter [Feysville-WA]</t>
  </si>
  <si>
    <t>Buchan Quarry [Buchan-VIC]</t>
  </si>
  <si>
    <t>Eloise Copper Mine [Cloncurry-QLD]</t>
  </si>
  <si>
    <t>Yarraman Mine [North Stradbroke Island-QLD]</t>
  </si>
  <si>
    <t>Ford - Iron Casting Plant [North Shore-VIC]</t>
  </si>
  <si>
    <t>BP Refinery (Bulwer Island) Pty Ltd [Pinkenba-QLD]</t>
  </si>
  <si>
    <t>Frampton Flat Feedlot [Tullibigeal-NSW]</t>
  </si>
  <si>
    <t>Edmonton Quarry [Edmonton-QLD]</t>
  </si>
  <si>
    <t>Cobram [Cobram-VIC]</t>
  </si>
  <si>
    <t>Ridley AgriProducts - St Arnaud [St Arnaud-VIC]</t>
  </si>
  <si>
    <t>Gosnells [Gosnells-WA]</t>
  </si>
  <si>
    <t>Atlantic Pacific Foods Pty Ltd [Rutherford-NSW]</t>
  </si>
  <si>
    <t>Biloela [Biloela-QLD]</t>
  </si>
  <si>
    <t>PGH Bricks and Pavers Horsley Park [Horsley Park-NSW]</t>
  </si>
  <si>
    <t>Cobden [Cobden-VIC]</t>
  </si>
  <si>
    <t>Cypress Supplies - Roma [Roma-QLD]</t>
  </si>
  <si>
    <t>Yallourn Quarry [Yallourn North-VIC]</t>
  </si>
  <si>
    <t>Union Reef Gold Mine [Pine Creek-NT]</t>
  </si>
  <si>
    <t>Mindarie Mineral Sands Project [Mindarie-SA]</t>
  </si>
  <si>
    <t>Channel Island Power Station [Darwin-NT]</t>
  </si>
  <si>
    <t>"Jackson" [Quilpie-QLD]</t>
  </si>
  <si>
    <t>Launceston Quarry [Mowbray-TAS]</t>
  </si>
  <si>
    <t>Condong Sugar Mill &amp; Cogeneration Plant [Condong-NSW]</t>
  </si>
  <si>
    <t>Hanson Lysterfield Quarry [Lysterfield-VIC]</t>
  </si>
  <si>
    <t>Kwinana Operations [Kwinana Beach-WA]</t>
  </si>
  <si>
    <t>Condabri [Miles-QLD]</t>
  </si>
  <si>
    <t>Trueframe Tuan Structural Softwood Sawmill [Tuan-QLD]</t>
  </si>
  <si>
    <t>Hamilton Mineral Separation Plant [Hamilton-VIC]</t>
  </si>
  <si>
    <t>Bing Bong Operations [Borroloola-NT]</t>
  </si>
  <si>
    <t>Nerimbera quarry [Nerimbera-QLD]</t>
  </si>
  <si>
    <t>Dullingari Oil [Leigh Creek-SA]</t>
  </si>
  <si>
    <t>Wallaby Operations [Laverton-WA]</t>
  </si>
  <si>
    <t>Black River Quarry [Townsville-QLD]</t>
  </si>
  <si>
    <t>Boral Quarries Roseneath [Roseneath-QLD]</t>
  </si>
  <si>
    <t>Bradken Welshpool [Welshpool-WA]</t>
  </si>
  <si>
    <t>Ridley AgriProducts - Bendigo [Bendigo-VIC]</t>
  </si>
  <si>
    <t>Thomas Borthwick &amp; Sons [Bakers Creek-QLD]</t>
  </si>
  <si>
    <t>Boral Quarries Malu [Malu-QLD]</t>
  </si>
  <si>
    <t>Bega Cheese Limited DPU [Bega-NSW]</t>
  </si>
  <si>
    <t>Boral Peats Ridge Quarry [Peats Ridge-NSW]</t>
  </si>
  <si>
    <t>Port Kembla Coal Terminal [Port Kembla-NSW]</t>
  </si>
  <si>
    <t>Liddell Power Station [Muswellbrook-NSW]</t>
  </si>
  <si>
    <t>Hay Point Terminal [Hay Point-QLD]</t>
  </si>
  <si>
    <t>Kundana Operations [Mount Burges-WA]</t>
  </si>
  <si>
    <t>Paulsens Gold Mine [Nanutarra-WA]</t>
  </si>
  <si>
    <t>Tarpeena Mill [Tarpeena-SA]</t>
  </si>
  <si>
    <t>Sinclair Nickel Project [Leonora-WA]</t>
  </si>
  <si>
    <t>Pinjarra Alcoa Alumina Refinery and Alinta Cogeneration Plant [Pinjarra-WA]</t>
  </si>
  <si>
    <t>Rail Operations Port Hedland [Port Hedland-WA]</t>
  </si>
  <si>
    <t>Willowdale Mine [Waroona-WA]</t>
  </si>
  <si>
    <t>Marandoo Mine [Tom Price-WA]</t>
  </si>
  <si>
    <t>Lake Johnston Operations [Norseman-WA]</t>
  </si>
  <si>
    <t>Tarong North PS [Nanango-QLD]</t>
  </si>
  <si>
    <t>Patrick Terminal, East Swanson Dock [West Melbourne-VIC]</t>
  </si>
  <si>
    <t>Bristile Roofing - Caversham [Caversham-WA]</t>
  </si>
  <si>
    <t>Bradken Wodonga [Wodonga-VIC]</t>
  </si>
  <si>
    <t>Nestle Beverages Smithtown [Smithtown-NSW]</t>
  </si>
  <si>
    <t>Hanson Ferny Grove Quarry [Ferny Grove-QLD]</t>
  </si>
  <si>
    <t>Tamala Park Landfill [Mindarie-WA]</t>
  </si>
  <si>
    <t>Weston Animal Nutrition Enfield [Enfield-NSW]</t>
  </si>
  <si>
    <t>Hanson Glasshouse Mtns Quarry [Glass House Mountains-QLD]</t>
  </si>
  <si>
    <t>Bradken Adelaide [Kilburn-SA]</t>
  </si>
  <si>
    <t>Kwinana Power Station [Naval Base-WA]</t>
  </si>
  <si>
    <t>Boral Quarries Purga [Purga-QLD]</t>
  </si>
  <si>
    <t>PGH Bricks and Pavers Schofields [Schofields-NSW]</t>
  </si>
  <si>
    <t>CARTER HOLT HARVEY PANELS - LAKESIDE [Mount Gambier-SA]</t>
  </si>
  <si>
    <t>Warrnambool Cheese &amp; Butter Factory [Allansford-VIC]</t>
  </si>
  <si>
    <t>Austral Bricks [Longford-TAS]</t>
  </si>
  <si>
    <t>Boral Quarries Amby [Amby-QLD]</t>
  </si>
  <si>
    <t>Norske Skog Boyer [Boyer-TAS]</t>
  </si>
  <si>
    <t>AGL TORRENS ISLAND POWER STATION [Torrens Island-SA]</t>
  </si>
  <si>
    <t>Intercast &amp; Forge, Wingfield [Wingfield-SA]</t>
  </si>
  <si>
    <t>Wandoan Green Mill [Wandoan-QLD]</t>
  </si>
  <si>
    <t>Austral Bricks - Armadale [Armadale-WA]</t>
  </si>
  <si>
    <t>Carole Park [Carole Park-QLD]</t>
  </si>
  <si>
    <t>Nickol Bay Quarry [Nickol Bay-WA]</t>
  </si>
  <si>
    <t>Yallambee Feedlot [Ladysmith-NSW]</t>
  </si>
  <si>
    <t>Boral Quarry Wollert [Epping-VIC]</t>
  </si>
  <si>
    <t>Boral Quarries Redlynch [Redlynch-QLD]</t>
  </si>
  <si>
    <t>North Rankin Alpha [Via Karratha-WA]</t>
  </si>
  <si>
    <t>Dunnstown Quarry [Dunnstown-VIC]</t>
  </si>
  <si>
    <t>Darnum [Darnum-VIC]</t>
  </si>
  <si>
    <t>Viridian Dandenong [Dandenong-VIC]</t>
  </si>
  <si>
    <t>Concrete Batch Plant [Malaga-WA]</t>
  </si>
  <si>
    <t>Glencore - Bowen Coke Works [Bowen-QLD]</t>
  </si>
  <si>
    <t>ALLANDALE QUARRY [Allandale-NSW]</t>
  </si>
  <si>
    <t>Owens Illinois Sydney Plant [Penrith-NSW]</t>
  </si>
  <si>
    <t>Darra [Darra-QLD]</t>
  </si>
  <si>
    <t>VOYAGER OPERATIONS [Woottating-WA]</t>
  </si>
  <si>
    <t>Eraring Power Station [Eraring-NSW]</t>
  </si>
  <si>
    <t>Albion Park Quarry [Albion Park-NSW]</t>
  </si>
  <si>
    <t>Stuart Project [Gladstone-QLD]</t>
  </si>
  <si>
    <t>Cosmos Nickel Project [Leinster-WA]</t>
  </si>
  <si>
    <t>Kwinana Alumina Refinery [Naval Base-WA]</t>
  </si>
  <si>
    <t>Tarmoola Operations [Leonora-WA]</t>
  </si>
  <si>
    <t>Mesa A/Warramboo Mine [Pannawonica-WA]</t>
  </si>
  <si>
    <t>Gingko Mineral Sands Operations [Pooncarie-NSW]</t>
  </si>
  <si>
    <t>Windibri Processing Plant (PL201) and Compressor Stations [Condamine-QLD]</t>
  </si>
  <si>
    <t>Orica Kooragang Island Site [Kooragang Island-NSW]</t>
  </si>
  <si>
    <t>Tynong Quarry [Tynong-VIC]</t>
  </si>
  <si>
    <t>Turner River Quarry [Pippingarra-WA]</t>
  </si>
  <si>
    <t>Shoalhaven Starches Bomaderry [Bomaderry-NSW]</t>
  </si>
  <si>
    <t>CHRISTMAS ISLAND POWER STATION [Christmas Island-WA]</t>
  </si>
  <si>
    <t>Cockburn Power Station [Naval Base-WA]</t>
  </si>
  <si>
    <t>Visy Paper 8 [Hemmant-QLD]</t>
  </si>
  <si>
    <t>Flowery Gully Quarry [Flowery Gully-TAS]</t>
  </si>
  <si>
    <t>Dugald River Mine [Cloncurry-QLD]</t>
  </si>
  <si>
    <t>CHH Panels Gympie [Gympie-QLD]</t>
  </si>
  <si>
    <t>Burnakura Gold Mine [Reedy-WA]</t>
  </si>
  <si>
    <t>RTA Yarwun Pty Ltd [Gladstone-QLD]</t>
  </si>
  <si>
    <t>Coolawang Gasfield [Glenside-SA]</t>
  </si>
  <si>
    <t>Port Central [Gladstone-QLD]</t>
  </si>
  <si>
    <t>Haslam Gasfield [Glenside-SA]</t>
  </si>
  <si>
    <t>Boral Mugga Lane Quarry [Symonston-ACT]</t>
  </si>
  <si>
    <t>Boral Quarries Cedars [Mackay-QLD]</t>
  </si>
  <si>
    <t>The Laminex Group - Gympie Site [Gympie-QLD]</t>
  </si>
  <si>
    <t>CQMS Castings [Maryborough-QLD]</t>
  </si>
  <si>
    <t>Golden Circle Northgate [Northgate-QLD]</t>
  </si>
  <si>
    <t>Pluto Onshore Gas Treatment Plant [Burrup-WA]</t>
  </si>
  <si>
    <t>Van Gogh Operations [Via Exmouth-WA]</t>
  </si>
  <si>
    <t>MolyCop Waratah [Waratah-NSW]</t>
  </si>
  <si>
    <t>Dongara Operations [Dongara-WA]</t>
  </si>
  <si>
    <t>Swanbank E Power Station [Raceview-QLD]</t>
  </si>
  <si>
    <t>QENOS PTY LTD [Altona-VIC]</t>
  </si>
  <si>
    <t>Pinjar Gas Turbine Station [Pinjar-WA]</t>
  </si>
  <si>
    <t>PGH Bricks and Pavers [Inala-QLD]</t>
  </si>
  <si>
    <t>Newman Quarry [Newman-WA]</t>
  </si>
  <si>
    <t>Tangaratta Stockfeeds Pty Limited [Tamworth-NSW]</t>
  </si>
  <si>
    <t>Theodore Green Mill [Theodore-QLD]</t>
  </si>
  <si>
    <t>Structaflor Oberon [Oberon-NSW]</t>
  </si>
  <si>
    <t>Smithfield Energy Facility [Smithfield-NSW]</t>
  </si>
  <si>
    <t>Boral Emu Plains Quarry [Emu Plains-NSW]</t>
  </si>
  <si>
    <t>Boral Seaham Quarry [Seaham-NSW]</t>
  </si>
  <si>
    <t>Boral Quarry Deer Park [Truganina-VIC]</t>
  </si>
  <si>
    <t>Millaquin Mill [Bundaberg-QLD]</t>
  </si>
  <si>
    <t>Central Tanami Project [Alice Springs Roadside Delivery-NT]</t>
  </si>
  <si>
    <t>Wiluna Operations [Wiluna-WA]</t>
  </si>
  <si>
    <t>Savannah Nickel Operations [Halls Creek-WA]</t>
  </si>
  <si>
    <t>Dardanup Mine [Burekup-WA]</t>
  </si>
  <si>
    <t>Racecourse Sugar Mill &amp; Refinery [Mackay-QLD]</t>
  </si>
  <si>
    <t>KEVIN MINE [Penong-SA]</t>
  </si>
  <si>
    <t>Mount Jackson Iron Ore Mine [Southern Cross-WA]</t>
  </si>
  <si>
    <t>Mount Pleasant Operations [Kanowna-WA]</t>
  </si>
  <si>
    <t>Rosemont Operations [Bandya-WA]</t>
  </si>
  <si>
    <t>Baralaba Load Out [Baralaba-QLD]</t>
  </si>
  <si>
    <t>Clarence Colliery [Clarence-NSW]</t>
  </si>
  <si>
    <t>Callide Power Station (A &amp; B) [Biloela-QLD]</t>
  </si>
  <si>
    <t>Growler Oil Field [Cooper Basin Via Moomba-SA]</t>
  </si>
  <si>
    <t>Girilambone Mine [Girilambone-NSW]</t>
  </si>
  <si>
    <t>Holden - Lang-Lang Proving Ground [Lang Lang-VIC]</t>
  </si>
  <si>
    <t>Newcastle Rod Mill [Mayfield West-NSW]</t>
  </si>
  <si>
    <t>Scoresby Brick Plant [Wantirna-VIC]</t>
  </si>
  <si>
    <t>Corrimal Coke Works [Corrimal-NSW]</t>
  </si>
  <si>
    <t>Alpine MDF Ltd [Wangaratta-VIC]</t>
  </si>
  <si>
    <t>Wesfeeds Pty Ltd [Bentley-WA]</t>
  </si>
  <si>
    <t>Handlebar Hill Open Cut Mine [Mount Isa-QLD]</t>
  </si>
  <si>
    <t>Werribee quarry [Werribee-VIC]</t>
  </si>
  <si>
    <t>PGH Bricks and Pavers Cecil Park [Cecil Park-NSW]</t>
  </si>
  <si>
    <t>"Mutineer-Exeter" [Karratha-WA]</t>
  </si>
  <si>
    <t>D &amp; R Henderson Pty Ltd [Winton-VIC]</t>
  </si>
  <si>
    <t>Owens Illinois Brisbane [South Brisbane-QLD]</t>
  </si>
  <si>
    <t>Brikmakers - South Guildford [South Guildford-WA]</t>
  </si>
  <si>
    <t>Boral Quarries Narangba [Narangba-QLD]</t>
  </si>
  <si>
    <t>SELKIRK BRICK PTY LTD [Ballarat-VIC]</t>
  </si>
  <si>
    <t>BP Refinery (Kwinana) Pty Ltd [Kwinana Beach-WA]</t>
  </si>
  <si>
    <t>Hazelmere Plant and Depot [Hazelmere-WA]</t>
  </si>
  <si>
    <t>Lanfranchi Nickel Mine [Widgiemooltha-WA]</t>
  </si>
  <si>
    <t>Vales Point Power Station [Mannering Park-NSW]</t>
  </si>
  <si>
    <t>Rivalea (Australia) - Stock Feed Mill [Corowa-NSW]</t>
  </si>
  <si>
    <t>Wonnerup Operations [Yalyalup-WA]</t>
  </si>
  <si>
    <t>Toowoomba Quarry [Toowoomba-QLD]</t>
  </si>
  <si>
    <t>Newgen Power Kwinana Partnership [Naval Base-WA]</t>
  </si>
  <si>
    <t>Northern Co-Operative Meat Company Abattoir Casino [Casino-NSW]</t>
  </si>
  <si>
    <t>MMG - Karumba Port [Karumba-QLD]</t>
  </si>
  <si>
    <t>Western Queen South Operations [Yalgoo-WA]</t>
  </si>
  <si>
    <t>Padulla Oil Field [Cooper Basin Via Moomba-SA]</t>
  </si>
  <si>
    <t>Elazac Quarry [Boodarie-WA]</t>
  </si>
  <si>
    <t>Renison Bell Tin Mine [Zeehan-TAS]</t>
  </si>
  <si>
    <t>Caltex Kurnell Refinery [Kurnell-NSW]</t>
  </si>
  <si>
    <t>Cape Lambert Port [Mount Anketell-WA]</t>
  </si>
  <si>
    <t>Farleigh Sugar Mill [Farleigh-QLD]</t>
  </si>
  <si>
    <t>Munster (Russell Rd) Operations [Munster-WA]</t>
  </si>
  <si>
    <t>RGT [Gladstone-QLD]</t>
  </si>
  <si>
    <t>Brolga Mine [Canoona-QLD]</t>
  </si>
  <si>
    <t>Extension Hill Hematite Operations [Paynes Find-WA]</t>
  </si>
  <si>
    <t>Kalamia Mill [Ayr-QLD]</t>
  </si>
  <si>
    <t>Loy Yang B Power Station [Traralgon-VIC]</t>
  </si>
  <si>
    <t>Moolart Well Gold Mine [Bandya-WA]</t>
  </si>
  <si>
    <t>Snapper Mine [Pooncarie-NSW]</t>
  </si>
  <si>
    <t>Rocglen Coal Mine [Gunnedah-NSW]</t>
  </si>
  <si>
    <t>Jacinth-Ambrosia Mine Site [Nullarbor-SA]</t>
  </si>
  <si>
    <t>Lakewood Gold Processing Facility [Trafalgar-WA]</t>
  </si>
  <si>
    <t>Western Turner Syncline Mine [Tom Price-WA]</t>
  </si>
  <si>
    <t>Lang Lang Sand Processing Plant [Lang Lang-VIC]</t>
  </si>
  <si>
    <t>Marulan South Mine Cement Works [Marulan South-NSW]</t>
  </si>
  <si>
    <t>Boral Bricks Bringelly [Bringelly-NSW]</t>
  </si>
  <si>
    <t>George Fisher Mine [Mount Isa-QLD]</t>
  </si>
  <si>
    <t>Hanson Townsville Quarry [Townsville-QLD]</t>
  </si>
  <si>
    <t>Pioneer Mill [Brandon-QLD]</t>
  </si>
  <si>
    <t>Penrice Soda Products Osborne [Osborne-SA]</t>
  </si>
  <si>
    <t>Kulwin Mineral Sands Mine [Ouyen-VIC]</t>
  </si>
  <si>
    <t>SUNSTATE CEMENT LTD [Wynnum-QLD]</t>
  </si>
  <si>
    <t>Carter Holt Harvey Timber Jubilee Highway Mount Gambier [Mount Gambier-SA]</t>
  </si>
  <si>
    <t>Teys Australia Rockhampton [Rockhampton-QLD]</t>
  </si>
  <si>
    <t>Hume Masterpanel Pty Ltd [Bundamba-QLD]</t>
  </si>
  <si>
    <t>Beresfield Feedmill [Beresfield-NSW]</t>
  </si>
  <si>
    <t>Acrasia Oil Field [Cooper Basin Via Moomba-SA]</t>
  </si>
  <si>
    <t>Alcoa Anglesea Power Station [Anglesea-VIC]</t>
  </si>
  <si>
    <t>Tully Sugar Mill [Tully-QLD]</t>
  </si>
  <si>
    <t>Amcor Cartonboard (Petrie Mill) [Petrie-QLD]</t>
  </si>
  <si>
    <t>Boral Quarries Ormeau [Kingsholme-QLD]</t>
  </si>
  <si>
    <t>Barrow Island Operations [Barrow Island-WA]</t>
  </si>
  <si>
    <t>FLETCHER INSULATION (VIC) PTY LTD [Dandenong-VIC]</t>
  </si>
  <si>
    <t>Tindals Operations [Coolgardie-WA]</t>
  </si>
  <si>
    <t>Kanowna Belle Operations [Kanowna-WA]</t>
  </si>
  <si>
    <t>Cloncurry Project [Cloncurry-QLD]</t>
  </si>
  <si>
    <t>Carter Holt Harvey Myrtleford [Myrtleford-VIC]</t>
  </si>
  <si>
    <t>Pakenham quarry [Pakenham-VIC]</t>
  </si>
  <si>
    <t>Gingin Mine Site [Gingin-WA]</t>
  </si>
  <si>
    <t>Bell Bay Aluminium [George Town-TAS]</t>
  </si>
  <si>
    <t>Proserpine Mill [Proserpine-QLD]</t>
  </si>
  <si>
    <t>Beenleigh Quarry [Luscombe-QLD]</t>
  </si>
  <si>
    <t>Lilydale Lime Manufacturing Plant [Lilydale-VIC]</t>
  </si>
  <si>
    <t>Victoria Mill [Ingham-QLD]</t>
  </si>
  <si>
    <t>Randalls Gold Operations [Emu Flat-WA]</t>
  </si>
  <si>
    <t>Muja Power Station [Collie-WA]</t>
  </si>
  <si>
    <t>Mt Magnet Gold Project [Mount Magnet-WA]</t>
  </si>
  <si>
    <t>Jubilee Operations [Feysville-WA]</t>
  </si>
  <si>
    <t>Fosterville Gold Mine [Fosterville-VIC]</t>
  </si>
  <si>
    <t>Cracow [Cracow-QLD]</t>
  </si>
  <si>
    <t>Orebody 18 [Newman (East)-WA]</t>
  </si>
  <si>
    <t>Boggabri Coal Mine [Boggabri-NSW]</t>
  </si>
  <si>
    <t>New Acland Open Cut Coal Mine [Acland-QLD]</t>
  </si>
  <si>
    <t>Weipa [Weipa-QLD]</t>
  </si>
  <si>
    <t>EnergyAustralia Yallourn [Yallourn North-VIC]</t>
  </si>
  <si>
    <t>Lidsdale Coal Loading Facility [Wallerwang-NSW]</t>
  </si>
  <si>
    <t>Woodie Woodie [Telfer-WA]</t>
  </si>
  <si>
    <t>Bluewaters Power Station No 1&amp;2 [Palmer-WA]</t>
  </si>
  <si>
    <t>Tumbarumba Structural Softwood Sawmill [Tumbarumba-NSW]</t>
  </si>
  <si>
    <t>Millmerran Power [Millmerran-QLD]</t>
  </si>
  <si>
    <t>Ballarat Project [Ballarat-VIC]</t>
  </si>
  <si>
    <t>CSR Viridian Ingleburn [Ingleburn-NSW]</t>
  </si>
  <si>
    <t>Kulnura Quarry [Kulnura-NSW]</t>
  </si>
  <si>
    <t>Andy Well Project [Meekatharra-WA]</t>
  </si>
  <si>
    <t>Klein Point Mine [Stansbury-SA]</t>
  </si>
  <si>
    <t>Wollert Plant [Wollert-VIC]</t>
  </si>
  <si>
    <t>Marvel Loch Operations [Marvel Loch-WA]</t>
  </si>
  <si>
    <t>THE MULGRAVE CENTRAL MILL CO LTD [Gordonvale-QLD]</t>
  </si>
  <si>
    <t>Perilya Broken Hill Operations [Broken Hill-NSW]</t>
  </si>
  <si>
    <t>FPC 30 [Woongoolba-QLD]</t>
  </si>
  <si>
    <t>Tomago Aluminium Smelter [Tomago-NSW]</t>
  </si>
  <si>
    <t>Altona Refinery [Altona-VIC]</t>
  </si>
  <si>
    <t>Boral Dunmore Quarry [Dunmore-NSW]</t>
  </si>
  <si>
    <t>Railton Works [Railton-TAS]</t>
  </si>
  <si>
    <t>Portland [Portland-VIC]</t>
  </si>
  <si>
    <t>Bradken Runcorn [Runcorn-QLD]</t>
  </si>
  <si>
    <t>Gosnells Quarry [Martin-WA]</t>
  </si>
  <si>
    <t>Dardanup Operations [Dardanup-WA]</t>
  </si>
  <si>
    <t>Cockatoo Island [Derby West Kimberley-WA]</t>
  </si>
  <si>
    <t>Koolanooka Minesite Operations [Koolanooka-WA]</t>
  </si>
  <si>
    <t>ISIS CENTRAL SUGAR MILL CO LTD [Isis Central Mill-QLD]</t>
  </si>
  <si>
    <t>Copper Mines of Tasmania [Queenstown-TAS]</t>
  </si>
  <si>
    <t>Bell Bay Sawmill [Bell Bay-TAS]</t>
  </si>
  <si>
    <t>Gladstone Power Station [Gladstone-QLD]</t>
  </si>
  <si>
    <t>Collie Power Station [Collie-WA]</t>
  </si>
  <si>
    <t>Darlot Operations [Lake Darlot, Leonora-WA]</t>
  </si>
  <si>
    <t>Cairn Hill Project [Maralinga-SA]</t>
  </si>
  <si>
    <t>Gwindinup Operations [Gwindinup-WA]</t>
  </si>
  <si>
    <t>Borg Panels Pty Ltd [Oberon-NSW]</t>
  </si>
  <si>
    <t>Miitel Mariners Operations [Widgiemooltha-WA]</t>
  </si>
  <si>
    <t>CBH Resources- Rasp Mine [Broken Hill -NSW]</t>
  </si>
  <si>
    <t>Callide Power Plant [Biloela-QLD]</t>
  </si>
  <si>
    <t>Stawell Gold Mine [Stawell-VIC]</t>
  </si>
  <si>
    <t>Inkerman Mill [Home Hill-QLD]</t>
  </si>
  <si>
    <t>BlueScope Steel Port Kembla Steelworks [Port Kembla-NSW]</t>
  </si>
  <si>
    <t>Onslow Salt Minesite [Onslow-WA]</t>
  </si>
  <si>
    <t>Tallering Peak Mine [Mullewa-WA]</t>
  </si>
  <si>
    <t>ENEABBA EAST [Eneabba-WA]</t>
  </si>
  <si>
    <t>Channar Mine [Paraburdoo-WA]</t>
  </si>
  <si>
    <t>Yarrie Operations [Telfer-WA]</t>
  </si>
  <si>
    <t>Mining Area C [Newman-WA]</t>
  </si>
  <si>
    <t>AGL Loy Yang [Traralgon-VIC]</t>
  </si>
  <si>
    <t>Kestrel Operations [Emerald-QLD]</t>
  </si>
  <si>
    <t>Moranbah North [Moranbah-QLD]</t>
  </si>
  <si>
    <t>Kogan Creek Mine [Via Brigalow-QLD]</t>
  </si>
  <si>
    <t>Leinster Nickel Operation [Leinster-WA]</t>
  </si>
  <si>
    <t>Jaguar Base Metals Project [Leonora-WA]</t>
  </si>
  <si>
    <t>QAL [Gladstone-QLD]</t>
  </si>
  <si>
    <t>Caltex Refineries (QLD) PTY LTD [Lytton-QLD]</t>
  </si>
  <si>
    <t>Marian Sugar Mill [Marian-QLD]</t>
  </si>
  <si>
    <t>Harwood Sugar Mill and Refinery [Harwood-NSW]</t>
  </si>
  <si>
    <t>Rangers Valley Feedlot [Glen Innes-NSW]</t>
  </si>
  <si>
    <t>Granny Smith Operations [Laverton-WA]</t>
  </si>
  <si>
    <t>The Maryborough Sugar Factory Ltd [Maryborough-QLD]</t>
  </si>
  <si>
    <t>Ravenswood Gold Operations [Ravenswood-QLD]</t>
  </si>
  <si>
    <t>Leonora Operations [Leonora-WA]</t>
  </si>
  <si>
    <t>Berrima Cement Works [New Berrima-NSW]</t>
  </si>
  <si>
    <t>Endeavor Mine [Cobar-NSW]</t>
  </si>
  <si>
    <t>Queensland Magnesia Pty Ltd [Parkhurst-QLD]</t>
  </si>
  <si>
    <t>Birkenhead Plant [Birkenhead-SA]</t>
  </si>
  <si>
    <t>OI Melbourne Plant [Spotswood-VIC]</t>
  </si>
  <si>
    <t>Newcastle Coal Infrastructure Group [Kooragang Island-NSW]</t>
  </si>
  <si>
    <t>Rosebery Operations [Rosebery-TAS]</t>
  </si>
  <si>
    <t>Spinifex Ridge Iron Ore Mine [Marble Bar-WA]</t>
  </si>
  <si>
    <t>Stanwell Power Station [Gracemere-QLD]</t>
  </si>
  <si>
    <t>Plutonic Operations [Meekatharra-WA]</t>
  </si>
  <si>
    <t>Mount Piper Power Station [Portland-NSW]</t>
  </si>
  <si>
    <t>Lady Annie Mine [Mount Isa-QLD]</t>
  </si>
  <si>
    <t>Gove Refinery [Nhulunbuy-NT]</t>
  </si>
  <si>
    <t>Gove Mine [Nhulunbuy-NT]</t>
  </si>
  <si>
    <t>GEMCO Port Facility [Groote Eylandt-NT]</t>
  </si>
  <si>
    <t>Mossman Mill [Mossman-QLD]</t>
  </si>
  <si>
    <t>Ravensthorpe Nickel Operations [Munglinup-WA]</t>
  </si>
  <si>
    <t>Windimurra Mine Site [Mount Magnet-WA]</t>
  </si>
  <si>
    <t>Osborne Operations [Cloncurry-QLD]</t>
  </si>
  <si>
    <t>Petrie Quarry [Kurwongbah-QLD]</t>
  </si>
  <si>
    <t>Wagerup Alumina Refinery [Wagerup-WA]</t>
  </si>
  <si>
    <t>Austral Brick Plants 1,2,3 Horsley Park [Horsley Park-NSW]</t>
  </si>
  <si>
    <t>Worrior Oil Field [Cooper Basin Via Moomba-SA]</t>
  </si>
  <si>
    <t>Metropolitan Collieries Pty Ltd [Helensburgh-NSW]</t>
  </si>
  <si>
    <t>Windarling Iron Ore Mine [Southern Cross-WA]</t>
  </si>
  <si>
    <t>Ashton Coal Mine Camberwell [Camberwell Via Singleton-NSW]</t>
  </si>
  <si>
    <t>Cullen Valley Mine [Cullen Bullen-NSW]</t>
  </si>
  <si>
    <t>Abel [Blackhill-NSW]</t>
  </si>
  <si>
    <t>Bengalla Operations [Muswellbrook-NSW]</t>
  </si>
  <si>
    <t>Wambo Mine [Warkworth-NSW]</t>
  </si>
  <si>
    <t>St Ives Lake Lefroy Operations [Widgiemooltha-WA]</t>
  </si>
  <si>
    <t>Burning(fuel red., regen., agric.)/ Wildfires [*]</t>
  </si>
  <si>
    <t>Paved/unpaved roads</t>
    <phoneticPr fontId="3" type="noConversion"/>
  </si>
  <si>
    <t>Mt Owen Mine [Ravensworth-NSW]</t>
  </si>
  <si>
    <t>South Walker Creek Mine [Nebo-QLD]</t>
  </si>
  <si>
    <t>Mt Whaleback / Orebody 29,30 &amp; 35 [Newman-WA]</t>
  </si>
  <si>
    <t>Newlands Coal [Glenden-QLD]</t>
  </si>
  <si>
    <t>Middlemount Coal Mine [Middlemount-QLD]</t>
  </si>
  <si>
    <t>Dendrobium Mine [Mount Kembla-NSW]</t>
  </si>
  <si>
    <t>Jundee Operations [Wiluna-WA]</t>
  </si>
  <si>
    <t>Thomas Rail Yard Operations [Boodarie-WA]</t>
  </si>
  <si>
    <t>Kunwarara Magnesite Mine [Marlborough-QLD]</t>
  </si>
  <si>
    <t>BSL [Gladstone-QLD]</t>
  </si>
  <si>
    <t>Paddington Operations [Kanowna-WA]</t>
  </si>
  <si>
    <t>Mt Weld Rare Earths Project [Laverton-WA]</t>
  </si>
  <si>
    <t>Geelong Refinery [Corio-VIC]</t>
  </si>
  <si>
    <t>Queensland Bulk Handling [Fisherman'S Island-QLD]</t>
  </si>
  <si>
    <t>Cannington Mine [Middleton-QLD]</t>
  </si>
  <si>
    <t>Visy Pulp and Paper Mill Tumut [Tumut-NSW]</t>
  </si>
  <si>
    <t>Snatcher Oil Field [Cooper Basin Via Moomba-SA]</t>
  </si>
  <si>
    <t>South Johnstone Mill [South Johnstone-QLD]</t>
  </si>
  <si>
    <t>Three Mile Hill Operations [Coolgardie-WA]</t>
  </si>
  <si>
    <t>Mt Carlton [Ayr-QLD]</t>
  </si>
  <si>
    <t>Ellendale Operations [Mount Hardman-WA]</t>
  </si>
  <si>
    <t>Attunga Lime Manufacturing Plant [Attunga-NSW]</t>
  </si>
  <si>
    <t>Cowal Operations [West Wyalong-NSW]</t>
  </si>
  <si>
    <t>Mesa J/K Mine [Pannawonica-WA]</t>
  </si>
  <si>
    <t>Dead Bullock Soak Operations [Alice Springs Roadside Delivery-NT]</t>
  </si>
  <si>
    <t>Paroo Station Mine [Wiluna-WA]</t>
  </si>
  <si>
    <t>Savage River Mine [Savage River-TAS]</t>
  </si>
  <si>
    <t>Kogan Creek Power Station [Brigalow-QLD]</t>
  </si>
  <si>
    <t>Kambalda Nickel Concentrator [Feysville-WA]</t>
  </si>
  <si>
    <t>Shell Clyde Petroleum Terminal [Rosehill-NSW]</t>
  </si>
  <si>
    <t>Macknade Mill [Macknade-QLD]</t>
  </si>
  <si>
    <t>Teys Australia Jindalee [Springdale-NSW]</t>
  </si>
  <si>
    <t>Rocklands Group Copper Project [Cloncurry-QLD]</t>
  </si>
  <si>
    <t>Mt Dove Iron Ore Mine [Indee-WA]</t>
  </si>
  <si>
    <t>Invicta Mill [Giru-QLD]</t>
  </si>
  <si>
    <t>Red October Mine Site [Via Leonora-WA]</t>
  </si>
  <si>
    <t>Carborough Downs Coal Mine [Via Coppabella-QLD]</t>
  </si>
  <si>
    <t>Premier Coal Operations [Collie-WA]</t>
  </si>
  <si>
    <t>Garden Well Gold Mine [Bandya-WA]</t>
  </si>
  <si>
    <t>Collinsville Coal Mine [Collinsville-QLD]</t>
  </si>
  <si>
    <t>Callide [Biloela-QLD]</t>
  </si>
  <si>
    <t>Hail Creek Operations [Nebo-QLD]</t>
  </si>
  <si>
    <t>Mount Thorley Warkworth Operations [Mount Thorley Via Singleton-NSW]</t>
  </si>
  <si>
    <t>Cadia Valley Operations [Orange-NSW]</t>
  </si>
  <si>
    <t>Capcoal [Middlemount-QLD]</t>
  </si>
  <si>
    <t>Pulp, Paper and Paperboard Manufacturing [151]</t>
  </si>
  <si>
    <r>
      <t>Table: Increase in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from coal mining 2008-09 to 2012-13 (tonnes)</t>
    </r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</si>
  <si>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</si>
  <si>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</si>
  <si>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</si>
  <si>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</si>
  <si>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Oaky Creek Coal [Tieri-QLD]</t>
  </si>
  <si>
    <t>Argyle Diamond Mine [Lake Argyle-WA]</t>
  </si>
  <si>
    <t>Phosphate Hill [Dajarra-QLD]</t>
  </si>
  <si>
    <t>Lawlers Operations [Agnew-WA]</t>
  </si>
  <si>
    <t>Enterprise Mine [North Stradbroke Island-QLD]</t>
  </si>
  <si>
    <t>Mount Gordon Copper Operations [Mount Isa-QLD]</t>
  </si>
  <si>
    <t>Bootu Creek Manganese Mine [Tennant Creek-NT]</t>
  </si>
  <si>
    <t>Yolla A Platform [Bass Straight-TAS]</t>
  </si>
  <si>
    <t>Harpoono Oil Field [Cooper Basin Via Moomba-SA]</t>
  </si>
  <si>
    <t>Inghams Appin Broiler Complex [Appin-NSW]</t>
  </si>
  <si>
    <t>Oaklands quarry [Oaklands Junction-VIC]</t>
  </si>
  <si>
    <t>Commodore Coal Mine [Millmerran-QLD]</t>
  </si>
  <si>
    <t>Charbon Colliery [Kandos-NSW]</t>
  </si>
  <si>
    <t>Cook Colliery [Blackwater-QLD]</t>
  </si>
  <si>
    <t>Dampier Port [Dampier-WA]</t>
  </si>
  <si>
    <t>Donaldson [Black Hill-NSW]</t>
  </si>
  <si>
    <t>Whitehaven Rail Siding [Gunnedah-NSW]</t>
  </si>
  <si>
    <t>Springvale Colliery [Lidsdale-NSW]</t>
  </si>
  <si>
    <t>Carina Iron Ore Project [Boorabbin-WA]</t>
  </si>
  <si>
    <t>Kanmantoo Copper Mine [Kanmantoo-SA]</t>
  </si>
  <si>
    <t>Bayswater Power Station [Muswellbrook-NSW]</t>
  </si>
  <si>
    <t>Angus Place Colliery [Lidsdale-NSW]</t>
  </si>
  <si>
    <t>BORAL CEMENT LIMITED [Waurn Ponds-VIC]</t>
  </si>
  <si>
    <t>Ridges Iron Ore Mine Site [Kununurra-WA]</t>
  </si>
  <si>
    <t>East End Mine [Mount Larcom-QLD]</t>
  </si>
  <si>
    <t>Abydos Iron Ore Mine [De Grey-WA]</t>
  </si>
  <si>
    <t>Cliffs Nickel Project [Sir Samuel-WA]</t>
  </si>
  <si>
    <t>Nullagine Gold Project [Nullagine-WA]</t>
  </si>
  <si>
    <t>Wodgina Operations [Port Hedland-WA]</t>
  </si>
  <si>
    <t>Coobina Mine Site [Capricorn-WA]</t>
  </si>
  <si>
    <t>Murchison Gold Operations [Cue-WA]</t>
  </si>
  <si>
    <t>Pine Dale Mine [Lidsdale-NSW]</t>
  </si>
  <si>
    <t>Prominent Hill Operations [Coober Pedy-SA]</t>
  </si>
  <si>
    <t>Yarrabee Mine [Blackwater-QLD]</t>
  </si>
  <si>
    <t>Mangoola Coal [Muswellbrook-NSW]</t>
  </si>
  <si>
    <t>Calliope Quarry [Calliope-QLD]</t>
  </si>
  <si>
    <t>Mt Tom Price Mine [Tom Price-WA]</t>
  </si>
  <si>
    <t>Duralie [Stroud Road-NSW]</t>
  </si>
  <si>
    <t>Tarong Coal Project - Meandu Mine [Nanango-QLD]</t>
  </si>
  <si>
    <t>Oil and Fat Manufacturing [115]</t>
  </si>
  <si>
    <r>
      <t>Mackay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facility</t>
    </r>
    <phoneticPr fontId="3" type="noConversion"/>
  </si>
  <si>
    <r>
      <t>Mackay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source</t>
    </r>
    <phoneticPr fontId="3" type="noConversion"/>
  </si>
  <si>
    <t>Electricity generation</t>
    <phoneticPr fontId="3" type="noConversion"/>
  </si>
  <si>
    <t>Motor vehicles</t>
    <phoneticPr fontId="3" type="noConversion"/>
  </si>
  <si>
    <t>Total</t>
    <phoneticPr fontId="3" type="noConversion"/>
  </si>
  <si>
    <t>Coal as a proportion of total emissions</t>
    <phoneticPr fontId="3" type="noConversion"/>
  </si>
  <si>
    <t>Poitrel Coal Mine [Via Moranbah-QLD]</t>
  </si>
  <si>
    <t>Koolan Island Operations [Kimbolton-WA]</t>
  </si>
  <si>
    <t>Rolleston Coal Mine [Rolleston-QLD]</t>
  </si>
  <si>
    <t>Integra Coal Underground Mine [Singleton-NSW]</t>
  </si>
  <si>
    <t>Mandalong Mine [Mandalong-NSW]</t>
  </si>
  <si>
    <t>Kenya Processing Plant (ATP620) and Compressor Stations [Via Tara-QLD]</t>
  </si>
  <si>
    <t>coal % of total</t>
    <phoneticPr fontId="3" type="noConversion"/>
  </si>
  <si>
    <t>Lead &amp; compounds (kg)</t>
  </si>
  <si>
    <t>Forrestania Nickel Operations [Hyden-WA]</t>
  </si>
  <si>
    <t>Sunrise Dam [Laverton-WA]</t>
  </si>
  <si>
    <t>Port of Port Hedland [Port Hedland-WA]</t>
  </si>
  <si>
    <t>Chandala [Muchea-WA]</t>
  </si>
  <si>
    <t>Enterprise Operations [Ora Banda-WA]</t>
  </si>
  <si>
    <t>Bohle quarry [Bohle-QLD]</t>
  </si>
  <si>
    <t>Kooragang Coal Terminal [Kooragang Island-NSW]</t>
  </si>
  <si>
    <t>Binduli Operations [Kalgoorlie-WA]</t>
  </si>
  <si>
    <t>Werris Creek No 2 Coal Mine [Werris Creek-NSW]</t>
  </si>
  <si>
    <t>BHP Billiton Olympic Dam [Roxby Downs-SA]</t>
  </si>
  <si>
    <t>Stratford [Stratford-NSW]</t>
  </si>
  <si>
    <t>Laverton Gold Project [Laverton-WA]</t>
  </si>
  <si>
    <t>Frances Creek Iron Ore Project [Pine Creek-NT]</t>
  </si>
  <si>
    <t>GEMCO Mine Site [Groote Eylandt-NT]</t>
  </si>
  <si>
    <t>Moolarben Coal Operations Pty Ltd [Ulan-NSW]</t>
  </si>
  <si>
    <t>Nullagine Iron Ore Project [Nullagine-WA]</t>
  </si>
  <si>
    <t>Ranger Operations [Jabiru-NT]</t>
  </si>
  <si>
    <t>Mount Isa Mines [Mount Isa-QLD]</t>
  </si>
  <si>
    <t>Meekatharra Gold Operations [Meekatharra-WA]</t>
  </si>
  <si>
    <t>Paraburdoo Mine [Innawanga-WA]</t>
  </si>
  <si>
    <t>Sino Iron project [Mardie-WA]</t>
  </si>
  <si>
    <t>Ulan Coal Mine [Ulan-NSW]</t>
  </si>
  <si>
    <t>Baralaba Coal Mine [Baralaba-QLD]</t>
  </si>
  <si>
    <t>Cooljarloo [Cataby-WA]</t>
  </si>
  <si>
    <t>Gregory Joint Venture - Gregory Crinum Mine [Emerald-QLD]</t>
  </si>
  <si>
    <t>Other</t>
    <phoneticPr fontId="3" type="noConversion"/>
  </si>
  <si>
    <t>Marillana Creek - Yandi [Newman-WA]</t>
  </si>
  <si>
    <t>Bulga Coal Surface and Underground Operations [Singleton-NSW]</t>
  </si>
  <si>
    <t>Newmont Boddington Gold [Boddington-WA]</t>
  </si>
  <si>
    <t>Commercial Shipping/Boating [*]</t>
  </si>
  <si>
    <t>Aeroplanes [*]</t>
  </si>
  <si>
    <t>Ceramic Product Manufacturing [202]</t>
  </si>
  <si>
    <t>Meat and Meat Product Manufacturing [111]</t>
  </si>
  <si>
    <t>Boyne Smelters Ltd (aluminium smelting)</t>
    <phoneticPr fontId="3" type="noConversion"/>
  </si>
  <si>
    <t>East End Mine (limestone mining, crushing)</t>
    <phoneticPr fontId="3" type="noConversion"/>
  </si>
  <si>
    <t>Gladstone Ports Corporation Port Central (ports operation)</t>
    <phoneticPr fontId="3" type="noConversion"/>
  </si>
  <si>
    <t>Gladstone Ports Corporation - Development (water transport)</t>
    <phoneticPr fontId="3" type="noConversion"/>
  </si>
  <si>
    <t>2011-12</t>
  </si>
  <si>
    <t>2012-13</t>
  </si>
  <si>
    <t>Norwich Park Mine [Dysart-QLD]</t>
  </si>
  <si>
    <t>Yabulu Refinery [Yabulu-QLD]</t>
  </si>
  <si>
    <t>Bloomfield Colliery [Ashtonfield-NSW]</t>
  </si>
  <si>
    <t>Huntly Mine [Dwellingup-WA]</t>
  </si>
  <si>
    <t>Herb Elliott Port Operations [Boodarie-WA]</t>
  </si>
  <si>
    <t>Wallerawang Power Station [Wallerawang-NSW]</t>
  </si>
  <si>
    <t>Koolyanobbing Iron Ore Mine [Koolyanobbing-WA]</t>
  </si>
  <si>
    <t>Minerva Mine [Springsure-QLD]</t>
  </si>
  <si>
    <t>Burning (fuel reduction, regen, agric.), wildfires</t>
    <phoneticPr fontId="3" type="noConversion"/>
  </si>
  <si>
    <t>Windblown dust</t>
    <phoneticPr fontId="3" type="noConversion"/>
  </si>
  <si>
    <t>WRP mine [Ouyen-VIC]</t>
  </si>
  <si>
    <t>Tropicana Gold Mine [Plumridge Lakes-WA]</t>
  </si>
  <si>
    <t>Central Norseman Gold Mine [Norseman-WA]</t>
  </si>
  <si>
    <t>Karratha Onshore Gas Treatment Plant [Via Karratha-WA]</t>
  </si>
  <si>
    <t>Pajingo Operations [Charters Towers-QLD]</t>
  </si>
  <si>
    <t>Pardoo Operations [De Grey-WA]</t>
  </si>
  <si>
    <t>Brockman 4 Mine [Tom Price-WA]</t>
  </si>
  <si>
    <t>Atlas Wodgina Operations [Marble Bar-WA]</t>
  </si>
  <si>
    <t>Northparkes Mines [Goonumbla Via Parkes-NSW]</t>
  </si>
  <si>
    <t>Nifty Copper Operations [Telfer-WA]</t>
  </si>
  <si>
    <t>Curragh Mine [Blackwater-QLD]</t>
  </si>
  <si>
    <t>Murrin Murrin Nickel Cobalt Project [Laverton-WA]</t>
  </si>
  <si>
    <t>DeGrussa Copper Mine [Peak Hill-WA]</t>
  </si>
  <si>
    <t>TEMCO [Bell Bay-TAS]</t>
  </si>
  <si>
    <t>Karara Iron Ore Project [Rothsay-WA]</t>
  </si>
  <si>
    <t>Wheelarra Hill - Jimblebar [Newman-WA]</t>
  </si>
  <si>
    <t>Worsley Refinery [Collie-WA]</t>
  </si>
  <si>
    <t>Newstan Colliery [Fassifern-NSW]</t>
  </si>
  <si>
    <t>Moorvale Coal Mine [Via Nebo-QLD]</t>
  </si>
  <si>
    <t>Port Operations - Nelson Point &amp; Finucane Island [Port Hedland-WA]</t>
  </si>
  <si>
    <t>North Goonyella/Eaglefield Coal Mine [Via Glenden-QLD]</t>
  </si>
  <si>
    <t>Ravensworth Mine Complex [Ravensworth Via Singleton-NSW]</t>
  </si>
  <si>
    <t>Clermont Mine [Clermont-QLD]</t>
  </si>
  <si>
    <t>Wilkie Creek Coal Mine [Macalister-QLD]</t>
  </si>
  <si>
    <t>Tarrawonga Coal Mine [Boggabri-NSW]</t>
  </si>
  <si>
    <t>Ernest Henry Mine [Cloncurry-QLD]</t>
  </si>
  <si>
    <t>Cameby Downs Coal Mine [Chinchilla-QLD]</t>
  </si>
  <si>
    <t>Construction Material Mining [091]</t>
    <phoneticPr fontId="3" type="noConversion"/>
  </si>
  <si>
    <t>Total</t>
    <phoneticPr fontId="3" type="noConversion"/>
  </si>
  <si>
    <t>Paved/ Unpaved Roads [*]</t>
  </si>
  <si>
    <t>Dairy Product Manufacturing [113]</t>
  </si>
  <si>
    <t>Barbeques [*]</t>
  </si>
  <si>
    <t>Total</t>
    <phoneticPr fontId="3" type="noConversion"/>
  </si>
  <si>
    <r>
      <t>South East Queensland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source</t>
    </r>
    <phoneticPr fontId="3" type="noConversion"/>
  </si>
  <si>
    <t>Basic Ferrous Metal Manufacturing [211]</t>
  </si>
  <si>
    <t>Solid fuel burning (domestic) [*]</t>
  </si>
  <si>
    <t>Fuel Combustion - sub reporting threshold facilities</t>
    <phoneticPr fontId="3" type="noConversion"/>
  </si>
  <si>
    <t>West Wallsend Colliery [Killingworth-NSW]</t>
  </si>
  <si>
    <t>Tarong Power Station [Nanango-QLD]</t>
  </si>
  <si>
    <t>Tasman [Seahampton-NSW]</t>
  </si>
  <si>
    <t>McArthur River Mine Operations [Borroloola-NT]</t>
  </si>
  <si>
    <t>Mole Creek Lime Manufacturing Plant [Mole Creek-TAS]</t>
  </si>
  <si>
    <t>Mount Piper Power Station - Delta [Portland-NSW]</t>
    <phoneticPr fontId="3" type="noConversion"/>
  </si>
  <si>
    <r>
      <t>Coal mining has increased as a proportion of PM</t>
    </r>
    <r>
      <rPr>
        <vertAlign val="subscript"/>
        <sz val="8"/>
        <rFont val="Calibri"/>
      </rPr>
      <t>10</t>
    </r>
    <r>
      <rPr>
        <sz val="8"/>
        <rFont val="Calibri"/>
      </rPr>
      <t>, from 40% of all sources in 2008-09 to 46% of all sources in 2012-13</t>
    </r>
    <phoneticPr fontId="3" type="noConversion"/>
  </si>
  <si>
    <t>Windblown Dust</t>
    <phoneticPr fontId="3" type="noConversion"/>
  </si>
  <si>
    <t>Lake Vermont [Dysart -QLD]</t>
  </si>
  <si>
    <t>Fimiston Operations [Trafalgar-WA]</t>
  </si>
  <si>
    <t>Appin Mine [Wilton-NSW]</t>
  </si>
  <si>
    <t>Peak Gold Mines Cobar [Cobar-NSW]</t>
  </si>
  <si>
    <t>Coyote Project [Tanami-WA]</t>
  </si>
  <si>
    <t>Agnew Gold Mine [Leinster-WA]</t>
  </si>
  <si>
    <t>Jeebropilly Open Cut Coal Mine [Amberley-QLD]</t>
  </si>
  <si>
    <t>AUSTRALIAN CHAR PTY LTD (brown coal char) [Morwell-VIC]</t>
    <phoneticPr fontId="3" type="noConversion"/>
  </si>
  <si>
    <t>Yandicoogina Mine [Newman-WA]</t>
  </si>
  <si>
    <t>Integra Coal Open Cut Mine [Singleton-NSW]</t>
  </si>
  <si>
    <t>Sonoma Coal Mine [Collinsville-QLD]</t>
  </si>
  <si>
    <t>Blair Athol Operations [Clermont-QLD]</t>
  </si>
  <si>
    <t>Bronzewing Operations [Lake Darlot-WA]</t>
  </si>
  <si>
    <t>Higginsville Gold Operations [Norseman-WA]</t>
  </si>
  <si>
    <t>Century Mine [Burketown-QLD]</t>
  </si>
  <si>
    <t>Daunia Mine [Via Peak Downs Highway-QLD]</t>
  </si>
  <si>
    <t>Granites Operations [Alice Springs Roadside Delivery-NT]</t>
  </si>
  <si>
    <t>Jax Coal Mine [Collinsville-QLD]</t>
  </si>
  <si>
    <t>Hope Downs 1 Mine [Juna Downs-WA]</t>
  </si>
  <si>
    <t>Ewington Mine [Collie-WA]</t>
  </si>
  <si>
    <t>Hunter Valley Operations [Lemington Via Singleton-NSW]</t>
  </si>
  <si>
    <t>Dawson [Moura-QLD]</t>
  </si>
  <si>
    <t>Goonyella Riverside Broadmeadow Mine [Moranbah-QLD]</t>
  </si>
  <si>
    <t>% of total</t>
    <phoneticPr fontId="3" type="noConversion"/>
  </si>
  <si>
    <t>Orebody 23/25 Operations [Newman-WA]</t>
  </si>
  <si>
    <t>Structural Metal Product Manufacturing [222]</t>
  </si>
  <si>
    <t>Other Food Product Manufacturing [119]</t>
  </si>
  <si>
    <t>Darnum (dairy product manufacturing) [Darnum-VIC]</t>
    <phoneticPr fontId="3" type="noConversion"/>
  </si>
  <si>
    <t>Coal Mining [060]</t>
  </si>
  <si>
    <t>Motor Vehicles [*]</t>
  </si>
  <si>
    <t>Metal Ore Mining [080]</t>
  </si>
  <si>
    <t>Petroleum and Coal Product Manufacturing [170]</t>
  </si>
  <si>
    <t>Gladstone Power Station (coal &amp; gas combustion)</t>
    <phoneticPr fontId="3" type="noConversion"/>
  </si>
  <si>
    <t>Coal for both power stations is transported from Leigh coal mine, 250km south of Port Augusta</t>
    <phoneticPr fontId="3" type="noConversion"/>
  </si>
  <si>
    <t>2012-13</t>
    <phoneticPr fontId="3" type="noConversion"/>
  </si>
  <si>
    <t>Coal mining</t>
    <phoneticPr fontId="3" type="noConversion"/>
  </si>
  <si>
    <t>Metal ore mining</t>
    <phoneticPr fontId="3" type="noConversion"/>
  </si>
  <si>
    <t>Mt Rawdon Operations [Mount Perry-QLD]</t>
  </si>
  <si>
    <t>Murrin Murrin East Nickel Mine [Leonora-WA]</t>
  </si>
  <si>
    <t>Yurralyi Maya Power Station - Pilbara Iron [Maitland-WA]</t>
    <phoneticPr fontId="3" type="noConversion"/>
  </si>
  <si>
    <t>Newman Power Station - Alinta Dewap [Newman-WA]</t>
    <phoneticPr fontId="3" type="noConversion"/>
  </si>
  <si>
    <t>Braemar 2 Power Station - Newgen Braemar [Braemar Via Dalby-QLD]</t>
    <phoneticPr fontId="3" type="noConversion"/>
  </si>
  <si>
    <t>Oil and Gas Extraction [070]</t>
  </si>
  <si>
    <t>Muswellbrook Coal No.1 and No. 2 Open Cut Mines [Muswellbrook-NSW]</t>
  </si>
  <si>
    <t>Edna May Operations Pty Ltd [Westonia-WA]</t>
  </si>
  <si>
    <t>Hope Downs 4 [Capricorn-WA]</t>
  </si>
  <si>
    <t>EnergyAustralia Yallourn was previously TRUenergy Yallourn (changed between the 2011-12 and 2012-13 reports)</t>
    <phoneticPr fontId="3" type="noConversion"/>
  </si>
  <si>
    <t>GDF SUEZ Hazelwood [Morwell-VIC]</t>
  </si>
  <si>
    <t>New Oakleigh Open Cut Coal Mine [Rosewood-QLD]</t>
  </si>
  <si>
    <t>Narrabri Coal Mine - Baan Baa [Baan Baa-NSW]</t>
  </si>
  <si>
    <t>Coppabella Coal Mine [Via Nebo-QLD]</t>
  </si>
  <si>
    <t>Telfer Operations [Telfer-WA]</t>
  </si>
  <si>
    <t>Drayton [Muswellbrook-NSW]</t>
  </si>
  <si>
    <t>Mt Arthur Coal [Muswellbrook-NSW]</t>
  </si>
  <si>
    <t>Wilpinjong Coal Mine [Ulan-NSW]</t>
  </si>
  <si>
    <t>Liddell Coal Operations [Lidell-NSW]</t>
  </si>
  <si>
    <t>Macquarie Coal Preparation Plant [Teralba-NSW]</t>
  </si>
  <si>
    <t>Mt Keith Nickel Operation [Wiluna-WA]</t>
  </si>
  <si>
    <t>Invincible Colliery [Cullen Bullen-NSW]</t>
  </si>
  <si>
    <t>West Cliff Colliery [Appin-NSW]</t>
  </si>
  <si>
    <t>Tahmoor Coal Mine [Tahmoor-NSW]</t>
  </si>
  <si>
    <t>Solomon Operations [Tom Price-WA]</t>
  </si>
  <si>
    <t>Electricity generation includes 18 facilities, though most emissions are from the two Port Augusta power stations</t>
    <phoneticPr fontId="3" type="noConversion"/>
  </si>
  <si>
    <t>Electricity Generation [261]</t>
  </si>
  <si>
    <r>
      <t>Table: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from coal mining and all sources (tonnes)</t>
    </r>
    <phoneticPr fontId="3" type="noConversion"/>
  </si>
  <si>
    <t>Water Transport Support Services [521]</t>
  </si>
  <si>
    <t>Red Mountain Infrastructure Joint Venture [16km Sw Of Coppabella-QLD]</t>
  </si>
  <si>
    <t>Cement, Lime, Plaster and Concrete Product Manufacturing [203]</t>
  </si>
  <si>
    <t>Bengalla Operations - Coal &amp; Allied [Muswellbrook-NSW]</t>
    <phoneticPr fontId="3" type="noConversion"/>
  </si>
  <si>
    <t>Mangoola Coal - Xstrata [Muswellbrook-NSW]</t>
    <phoneticPr fontId="3" type="noConversion"/>
  </si>
  <si>
    <t>Gladstone Power Station - NRG Gladstone [Gladstone-QLD]</t>
    <phoneticPr fontId="3" type="noConversion"/>
  </si>
  <si>
    <t>Kwinana Power Station - WA Electricity Generation [Naval Base-WA]</t>
    <phoneticPr fontId="3" type="noConversion"/>
  </si>
  <si>
    <t>Liddell Power Station - Macquarie [Muswellbrook-NSW]</t>
    <phoneticPr fontId="3" type="noConversion"/>
  </si>
  <si>
    <r>
      <t>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to air from all sources (kg)</t>
    </r>
    <phoneticPr fontId="3" type="noConversion"/>
  </si>
  <si>
    <t>Condamine Power Station - QGC [Via Miles-QLD]</t>
    <phoneticPr fontId="3" type="noConversion"/>
  </si>
  <si>
    <t>Kogan Creek Power Station - CS Energy [Brigalow-QLD]</t>
    <phoneticPr fontId="3" type="noConversion"/>
  </si>
  <si>
    <t>Notes</t>
    <phoneticPr fontId="3" type="noConversion"/>
  </si>
  <si>
    <t>Notes</t>
    <phoneticPr fontId="3" type="noConversion"/>
  </si>
  <si>
    <t>Pulp, Paper and Paperboard Manufacturing</t>
    <phoneticPr fontId="3" type="noConversion"/>
  </si>
  <si>
    <t>Motor Vehicles</t>
    <phoneticPr fontId="3" type="noConversion"/>
  </si>
  <si>
    <t>Energy Brix Aust Corp P/L [Morwell-VIC]</t>
  </si>
  <si>
    <r>
      <t>Gladstone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source</t>
    </r>
    <phoneticPr fontId="3" type="noConversion"/>
  </si>
  <si>
    <t>Arsenic &amp; compounds (kg)</t>
  </si>
  <si>
    <t>Flouride compounds (kg)</t>
  </si>
  <si>
    <t>Coal mining</t>
    <phoneticPr fontId="3" type="noConversion"/>
  </si>
  <si>
    <t>% of total</t>
    <phoneticPr fontId="3" type="noConversion"/>
  </si>
  <si>
    <t>Golden Grove Operations [Yalgoo-WA]</t>
  </si>
  <si>
    <t>Carosue Dam Operations [Via Kalgoorlie-WA]</t>
  </si>
  <si>
    <t>Caval Ridge Mine [Moranbah-QLD]</t>
  </si>
  <si>
    <t>Murrin Murrin Calcrete Operations [Laverton-WA]</t>
  </si>
  <si>
    <t>Hunter Enviro-Mining (Operations) Pty Ltd [Abbermain-NSW]</t>
  </si>
  <si>
    <t>Worsley Boddington Bauxite Mine [Boddington-WA]</t>
  </si>
  <si>
    <r>
      <t>Figure: Increase in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from coal mining 2008-09 to 2012-13 (tonnes)</t>
    </r>
    <phoneticPr fontId="3" type="noConversion"/>
  </si>
  <si>
    <t>Facility Name</t>
  </si>
  <si>
    <t>Peak Downs Mine [Moranbah-QLD]</t>
  </si>
  <si>
    <t>Christmas Creek Operations [Newman-WA]</t>
  </si>
  <si>
    <t>Burton Coal Mine [Nebo-QLD]</t>
  </si>
  <si>
    <t>Lawn Mowing [*]</t>
  </si>
  <si>
    <t>Railways [*]</t>
  </si>
  <si>
    <t>Lawn Mowing (public open spaces) [*]</t>
  </si>
  <si>
    <t>Other Personal Services [953]</t>
  </si>
  <si>
    <t>LEIGH CREEK COALFIELD [Leigh Creek-SA]</t>
  </si>
  <si>
    <t>Beverley Uranium Mine [Via Copley-SA]</t>
  </si>
  <si>
    <t>AUSPINE TARPEENA SITE [Tarpeena-SA]</t>
  </si>
  <si>
    <t>Saraji Mine [Dysart-QLD]</t>
  </si>
  <si>
    <t>Cloudbreak Operations [Mulga Downs-WA]</t>
  </si>
  <si>
    <t>Blackwater Mine [Blackwater-QLD]</t>
  </si>
  <si>
    <t>Foxleigh [Middlemount-QLD]</t>
  </si>
  <si>
    <t>PLAYFORD POWER STATION [Port Augusta-SA]</t>
  </si>
  <si>
    <t>Fertiliser and Pesticide Manufacturing [183]</t>
  </si>
  <si>
    <t>Linwood Quarry [Seacliff Park-SA]</t>
  </si>
  <si>
    <t>Paper Australia Maryvale Mill [Morwell-VIC]</t>
  </si>
  <si>
    <t>Traralgon Lime Manufacturing Plant [Traralgon-VIC]</t>
  </si>
  <si>
    <t>2010-11</t>
    <phoneticPr fontId="3" type="noConversion"/>
  </si>
  <si>
    <t>2011-12</t>
    <phoneticPr fontId="3" type="noConversion"/>
  </si>
  <si>
    <t>Qld Rail Callemondah Rail Yard (fuelling)</t>
    <phoneticPr fontId="3" type="noConversion"/>
  </si>
  <si>
    <t>Gladstone Meter Station (gas pipeline)</t>
    <phoneticPr fontId="3" type="noConversion"/>
  </si>
  <si>
    <t>2010-11</t>
  </si>
  <si>
    <t>Mt Keith Power Station - TEC Desert [Leinster-WA]</t>
    <phoneticPr fontId="3" type="noConversion"/>
  </si>
  <si>
    <t>Waste Treatment, Disposal and Remediation Services [292]</t>
  </si>
  <si>
    <r>
      <t>Query how Beverly mine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dropped so dramatically. </t>
    </r>
    <phoneticPr fontId="3" type="noConversion"/>
  </si>
  <si>
    <t>Pinjar Gas Turbine Station - WA Electricity Generation [Pinjar-WA]</t>
    <phoneticPr fontId="3" type="noConversion"/>
  </si>
  <si>
    <t>Chromium (III) compounds</t>
  </si>
  <si>
    <t>Qld Energy Resources Stuart Project (shale oil)</t>
    <phoneticPr fontId="3" type="noConversion"/>
  </si>
  <si>
    <t>Particulate Matter 10.0 um</t>
  </si>
  <si>
    <t>GDF SUEZ Hazelwood was previously International Power GDF SUEZ (changed between the 2011-12 and 2012-13 reports)</t>
    <phoneticPr fontId="3" type="noConversion"/>
  </si>
  <si>
    <t>Notes</t>
    <phoneticPr fontId="3" type="noConversion"/>
  </si>
  <si>
    <t>Austar Coal Mine [Paxton-NSW]</t>
  </si>
  <si>
    <t>Tritton Mines [Hermidale-NSW]</t>
  </si>
  <si>
    <t>Glendell and Ravensworth East [Ravensworth Via Singleton-NSW]</t>
  </si>
  <si>
    <t>West Angelas Mine [Newman-WA]</t>
  </si>
  <si>
    <t>Rix's Creek Pty Limited [Singleton-NSW]</t>
  </si>
  <si>
    <t>Sunnyside Open Cut Coal Mine [Gunnedah-NSW]</t>
  </si>
  <si>
    <t>Millenium Coal Mine [Moranbah-QLD]</t>
  </si>
  <si>
    <t>Ensham Coal Mine [Emerald-QLD]</t>
  </si>
  <si>
    <r>
      <t>coal as a % of all PM</t>
    </r>
    <r>
      <rPr>
        <b/>
        <vertAlign val="subscript"/>
        <sz val="8"/>
        <rFont val="Calibri"/>
      </rPr>
      <t>2.5</t>
    </r>
    <phoneticPr fontId="3" type="noConversion"/>
  </si>
  <si>
    <t>Valley Power Limited [Traralgon-VIC]</t>
  </si>
  <si>
    <t>2008-09</t>
    <phoneticPr fontId="3" type="noConversion"/>
  </si>
  <si>
    <t>2009-10</t>
    <phoneticPr fontId="3" type="noConversion"/>
  </si>
  <si>
    <r>
      <t>Figure: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from coal mining and all sources (tonnes)</t>
    </r>
    <phoneticPr fontId="3" type="noConversion"/>
  </si>
  <si>
    <t>Queensland Alumina Ltd (bauxite refining)</t>
    <phoneticPr fontId="3" type="noConversion"/>
  </si>
  <si>
    <t>EnergyAustralia (Yallourn North)</t>
    <phoneticPr fontId="3" type="noConversion"/>
  </si>
  <si>
    <t>Braemar Power Station [Dalby-QLD] Lot 128 Grahams Rd</t>
    <phoneticPr fontId="3" type="noConversion"/>
  </si>
  <si>
    <t>Klein Point Mine (limestone) [Stansbury-SA]</t>
    <phoneticPr fontId="3" type="noConversion"/>
  </si>
  <si>
    <t>Other Non-Metallic Mineral Mining and Quarrying [099]</t>
  </si>
  <si>
    <t>AGL Loy Yang (Traralgon)</t>
    <phoneticPr fontId="3" type="noConversion"/>
  </si>
  <si>
    <t>GDF SUEZ Hazelwood (Morwell)</t>
    <phoneticPr fontId="3" type="noConversion"/>
  </si>
  <si>
    <t>Loy Yang B Power Station (Traralgon)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</si>
  <si>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</si>
  <si>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</si>
  <si>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</si>
  <si>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</si>
  <si>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Rail Freight Transport [471]</t>
  </si>
  <si>
    <t>n/r</t>
    <phoneticPr fontId="3" type="noConversion"/>
  </si>
  <si>
    <t>Electricity Generation</t>
    <phoneticPr fontId="3" type="noConversion"/>
  </si>
  <si>
    <t>Basic Chemical Manufacturing [181]</t>
  </si>
  <si>
    <t>Other Wood Product Manufacturing [149]</t>
  </si>
  <si>
    <t>Austicks Pty Ltd (icecream sticks)</t>
    <phoneticPr fontId="3" type="noConversion"/>
  </si>
  <si>
    <t>Basic Non-Ferrous Metal Manufacturing</t>
    <phoneticPr fontId="3" type="noConversion"/>
  </si>
  <si>
    <t>Solid fuel burning (domestic)</t>
    <phoneticPr fontId="3" type="noConversion"/>
  </si>
  <si>
    <t>Traralgon Lime Manufacturing was previously identified as Unimin (until 2009-10)</t>
    <phoneticPr fontId="3" type="noConversion"/>
  </si>
  <si>
    <t>There are several anomalies within this 5 year record that warrant further investigation. I have emailed the Qld NPI team.</t>
    <phoneticPr fontId="3" type="noConversion"/>
  </si>
  <si>
    <t>TRUENERGY Yallourn North was previously Energy Australia</t>
    <phoneticPr fontId="3" type="noConversion"/>
  </si>
  <si>
    <t>Query GDF Suez/National Power 2009-10 report. PM2.5 emissions seem much too low. PM10 emissions were 1,400,000kg</t>
    <phoneticPr fontId="3" type="noConversion"/>
  </si>
  <si>
    <t>Tarong North PS - Stanwell [Nanango-QLD]</t>
    <phoneticPr fontId="3" type="noConversion"/>
  </si>
  <si>
    <t>Liquid fuel burning (domestic) [*]</t>
  </si>
  <si>
    <t>Hospitals [840]</t>
  </si>
  <si>
    <t>CHH Morwell Sawmill [Hazelwood North-VIC]</t>
  </si>
  <si>
    <t>Jeeralang Power Station [Morwell-VIC]</t>
  </si>
  <si>
    <t>Rio Tinto Aluminium Yarwun (alumina refining)</t>
    <phoneticPr fontId="3" type="noConversion"/>
  </si>
  <si>
    <t>2009-10</t>
  </si>
  <si>
    <t>Construction Material Mining [091]</t>
  </si>
  <si>
    <r>
      <t>Table: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from coal mining and all sources (tonnes)</t>
    </r>
    <phoneticPr fontId="3" type="noConversion"/>
  </si>
  <si>
    <t>Note</t>
    <phoneticPr fontId="3" type="noConversion"/>
  </si>
  <si>
    <t>Other Fabricated Metal Product Manufacturing [229]</t>
  </si>
  <si>
    <t>Notes</t>
    <phoneticPr fontId="3" type="noConversion"/>
  </si>
  <si>
    <t>Backyard Incinerators [*]</t>
  </si>
  <si>
    <t>Log Sawmilling and Timber Dressing [141]</t>
  </si>
  <si>
    <t>Gaseous fuel burning (domestic) [*]</t>
  </si>
  <si>
    <t>ARDROSSAN DOLOMITE OPERATIONS [Ardrossan-SA]</t>
  </si>
  <si>
    <t>Muja Power Station - WA Electricity Generation [Collie-WA]</t>
    <phoneticPr fontId="3" type="noConversion"/>
  </si>
  <si>
    <t>Montacute Quarry [Castambul-SA]</t>
  </si>
  <si>
    <t>ACI GLASS PACKAGING [West Croydon-SA]</t>
  </si>
  <si>
    <t>n/a</t>
    <phoneticPr fontId="3" type="noConversion"/>
  </si>
  <si>
    <t>2012-13</t>
    <phoneticPr fontId="3" type="noConversion"/>
  </si>
  <si>
    <t>Query National Power Hazelwood 2009-10 report. PM2.5 emissions 6,200kg / PM10 emissions 1,400,000kg</t>
    <phoneticPr fontId="3" type="noConversion"/>
  </si>
  <si>
    <t>Fishermans Landing (cement)</t>
    <phoneticPr fontId="3" type="noConversion"/>
  </si>
  <si>
    <t xml:space="preserve">Note: </t>
    <phoneticPr fontId="3" type="noConversion"/>
  </si>
  <si>
    <t>GDF Suez / Inter/national Power Hazelwood [Morwell-VIC]</t>
    <phoneticPr fontId="3" type="noConversion"/>
  </si>
  <si>
    <t>Calliope quarry (limestone mining &amp; crushing)*</t>
    <phoneticPr fontId="3" type="noConversion"/>
  </si>
  <si>
    <t>Nyrstar Port Pirie [Port Pirie-SA]</t>
  </si>
  <si>
    <t>Amcor Glass Australasia [Gawler Belt-SA]</t>
  </si>
  <si>
    <t>Longford Compressor Station [Longford-VIC]</t>
  </si>
  <si>
    <t>GTP Heyfield Pty Ltd (Gunns / ITC sawmill) [Heyfield-VIC]</t>
    <phoneticPr fontId="3" type="noConversion"/>
  </si>
  <si>
    <t>Fluoride compounds</t>
  </si>
  <si>
    <t>Hydrochloric acid</t>
  </si>
  <si>
    <t>Lead &amp; compounds</t>
  </si>
  <si>
    <t>Magnesium oxide fume</t>
  </si>
  <si>
    <t>Manganese &amp; compounds</t>
  </si>
  <si>
    <t>Mercury &amp; compounds</t>
  </si>
  <si>
    <t>Nickel &amp; compounds</t>
  </si>
  <si>
    <t>Oxides of Nitrogen</t>
  </si>
  <si>
    <r>
      <t>Table: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from all sources (tonnes)</t>
    </r>
    <phoneticPr fontId="3" type="noConversion"/>
  </si>
  <si>
    <t>??</t>
    <phoneticPr fontId="3" type="noConversion"/>
  </si>
  <si>
    <t>Newgen Power Kwinana Partnership - Summit Kwinana [Naval Base-WA]</t>
    <phoneticPr fontId="3" type="noConversion"/>
  </si>
  <si>
    <t>Chromium (VI) compounds</t>
  </si>
  <si>
    <t>Channel Island Power Station - Power &amp; Water Corp [Darwin-NT]</t>
    <phoneticPr fontId="3" type="noConversion"/>
  </si>
  <si>
    <t>Swanbank E Power Station - Stanwell Corp [Raceview-QLD]</t>
    <phoneticPr fontId="3" type="noConversion"/>
  </si>
  <si>
    <t>Kwinana Cogeneration Plant - IPM Operation and Maintenance [Kwinana Beach-WA]</t>
    <phoneticPr fontId="3" type="noConversion"/>
  </si>
  <si>
    <t>Particulate Matter 2.5 um</t>
  </si>
  <si>
    <t>Polychlorinated dioxins and furans (TEQ)</t>
  </si>
  <si>
    <t>Polycyclic aromatic hydrocarbons (B[a]Peq)</t>
  </si>
  <si>
    <t>MCCORMACK DEMBY TIMBER PTY LTD [Morwell-VIC]</t>
  </si>
  <si>
    <t>Esso - Crude Oil Stabilisation Plant [Longford-VIC]</t>
  </si>
  <si>
    <t>All sources</t>
    <phoneticPr fontId="3" type="noConversion"/>
  </si>
  <si>
    <t>2008-09</t>
    <phoneticPr fontId="3" type="noConversion"/>
  </si>
  <si>
    <t>Note: 78% increase over three years</t>
    <phoneticPr fontId="3" type="noConversion"/>
  </si>
  <si>
    <t>Increase (%)</t>
    <phoneticPr fontId="3" type="noConversion"/>
  </si>
  <si>
    <t>Yarwun Site (Orica chemicals production)</t>
    <phoneticPr fontId="3" type="noConversion"/>
  </si>
  <si>
    <t>From 2010-11, Bluewaters power station 1 reported as stations 1 &amp; 2</t>
    <phoneticPr fontId="3" type="noConversion"/>
  </si>
  <si>
    <t>Cockburn Power Station - WA Electricity Generation [Naval Base-WA]</t>
    <phoneticPr fontId="3" type="noConversion"/>
  </si>
  <si>
    <t>Rocky Point Green Power [Woongoolba-QLD]</t>
  </si>
  <si>
    <t>Munmorah Power Station [Doyalson-NSW]</t>
  </si>
  <si>
    <t>EnergyAustralia / TRUEenergy Yallourn [Yallourn North-VIC]</t>
    <phoneticPr fontId="3" type="noConversion"/>
  </si>
  <si>
    <t>Tarong Power Station - Stanwell [Nanango-QLD]</t>
    <phoneticPr fontId="3" type="noConversion"/>
  </si>
  <si>
    <t>Loy Yang B Power Station _ IPM Operation &amp; Maintenance [Traralgon-VIC]</t>
    <phoneticPr fontId="3" type="noConversion"/>
  </si>
  <si>
    <t>Bayswater Power Station - Macquarie [Muswellbrook-NSW]</t>
    <phoneticPr fontId="3" type="noConversion"/>
  </si>
  <si>
    <t>Callide Power Station (A &amp; B)- CS Energy [Biloela-QLD]</t>
    <phoneticPr fontId="3" type="noConversion"/>
  </si>
  <si>
    <t>Mica Creek Power Station - Stanwell Corp [Mount Isa-QLD]</t>
    <phoneticPr fontId="3" type="noConversion"/>
  </si>
  <si>
    <t>Tamar Valley Power Station - Aorora [Bell Bay-TAS]</t>
    <phoneticPr fontId="3" type="noConversion"/>
  </si>
  <si>
    <t>Mortlake Power Station - Origin Energy [Mortlake-VIC]</t>
    <phoneticPr fontId="3" type="noConversion"/>
  </si>
  <si>
    <t>South Walker Creek Mine - BHP Billiton [Nebo-QLD]</t>
    <phoneticPr fontId="3" type="noConversion"/>
  </si>
  <si>
    <t>Rod.Hailstone@bhpbilliton.com</t>
  </si>
  <si>
    <t>Ravensworth Operations Xstrata (Narama and Ravensworth West Mines) [Ravensworth Via Singleton-NSW]</t>
    <phoneticPr fontId="3" type="noConversion"/>
  </si>
  <si>
    <r>
      <t>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to air from coal mining (kg)</t>
    </r>
    <phoneticPr fontId="3" type="noConversion"/>
  </si>
  <si>
    <t>Darling Downs Power Station - Origin Energy [Dalby-QLD]</t>
    <phoneticPr fontId="3" type="noConversion"/>
  </si>
  <si>
    <t>steve.harkins@gdfsuezau.com</t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</si>
  <si>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to air from coal mining (kg)</t>
    </r>
    <phoneticPr fontId="3" type="noConversion"/>
  </si>
  <si>
    <t>Munmorah Power Station - Delta Electricity [Doyalson-NSW]</t>
    <phoneticPr fontId="3" type="noConversion"/>
  </si>
  <si>
    <t>Tertiary Education [810]</t>
  </si>
  <si>
    <t>Weddell Power Station - Power &amp; Water Corp [Wickham-NT]</t>
    <phoneticPr fontId="3" type="noConversion"/>
  </si>
  <si>
    <t>Swanbank (A &amp; B) Power Station [Raceview-QLD]</t>
  </si>
  <si>
    <t>Prominent Hill Operations (copper &amp; gold mining) [Coober Pedy-SA]</t>
    <phoneticPr fontId="3" type="noConversion"/>
  </si>
  <si>
    <t>Auspine Tarpeena changed name to Tarpeena Mill in 2012-13</t>
    <phoneticPr fontId="3" type="noConversion"/>
  </si>
  <si>
    <t>Substance</t>
  </si>
  <si>
    <t>Arsenic &amp; compounds</t>
  </si>
  <si>
    <t>Beryllium &amp; compounds</t>
  </si>
  <si>
    <t>Boron &amp; compounds</t>
  </si>
  <si>
    <t>Cadmium &amp; compounds</t>
  </si>
  <si>
    <t>Carbon monoxide</t>
  </si>
  <si>
    <t>2010-11</t>
    <phoneticPr fontId="3" type="noConversion"/>
  </si>
  <si>
    <t>2011-12</t>
    <phoneticPr fontId="3" type="noConversion"/>
  </si>
  <si>
    <t>2012-13</t>
    <phoneticPr fontId="3" type="noConversion"/>
  </si>
  <si>
    <t>2008-09</t>
    <phoneticPr fontId="3" type="noConversion"/>
  </si>
  <si>
    <t>2009-10</t>
    <phoneticPr fontId="3" type="noConversion"/>
  </si>
  <si>
    <t>Chlorine &amp; compounds</t>
  </si>
  <si>
    <t>Ask SA NPI person about the two most recent reports - why the sudden increase in mercury and compounds?</t>
    <phoneticPr fontId="3" type="noConversion"/>
  </si>
  <si>
    <t>NORTHERN POWER STATION [Port Augusta-SA]</t>
  </si>
  <si>
    <t>Question: Why is the total different between these 2 tables?</t>
    <phoneticPr fontId="3" type="noConversion"/>
  </si>
  <si>
    <t>Bulga Coal Mine [Singleton-NSW]</t>
  </si>
  <si>
    <t>Callide Mine [Biloela-QLD]</t>
  </si>
  <si>
    <t>Foxleigh Mine [Middlemount-QLD]</t>
  </si>
  <si>
    <t>Duralie Coal Mine [Stroud Road-NSW]</t>
  </si>
  <si>
    <t>Anglo Coal Drayton Management Pty Limited [Muswellbrook-NSW]</t>
  </si>
  <si>
    <t>Clermont Operations [Clermont-QLD]</t>
  </si>
  <si>
    <t>Ravensworth name change b/w 2011-12 and 2012-13 - CHECK</t>
    <phoneticPr fontId="3" type="noConversion"/>
  </si>
  <si>
    <t>AGL / Loy Yang Power (Bartons Lane) [Traralgon-VIC]</t>
    <phoneticPr fontId="3" type="noConversion"/>
  </si>
  <si>
    <t>Cobalt &amp; compounds</t>
  </si>
  <si>
    <t>Copper &amp; compounds</t>
  </si>
  <si>
    <r>
      <t>While overall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have remained stable since 2008-09, emissions from Water Transport Services have increased by 84%.</t>
    </r>
    <phoneticPr fontId="3" type="noConversion"/>
  </si>
  <si>
    <t>Between 200 and 250 facilities reported each year. Only the top 50 are listed here</t>
    <phoneticPr fontId="3" type="noConversion"/>
  </si>
  <si>
    <t>Vales Point Power Station - Delta Energy [Mannering Park-NSW]</t>
    <phoneticPr fontId="3" type="noConversion"/>
  </si>
  <si>
    <t>Coal mining contributes more than 30 times as much particle pollution as motor vehicles</t>
    <phoneticPr fontId="3" type="noConversion"/>
  </si>
  <si>
    <t>brad.williams@alintaenergy.com.au</t>
  </si>
  <si>
    <t>Hay Point Terminal [Hay Point-QLD] Hay Point Road</t>
    <phoneticPr fontId="3" type="noConversion"/>
  </si>
  <si>
    <r>
      <t>Hay Point PM</t>
    </r>
    <r>
      <rPr>
        <vertAlign val="subscript"/>
        <sz val="8"/>
        <rFont val="Calibri"/>
      </rPr>
      <t>2.5</t>
    </r>
    <phoneticPr fontId="3" type="noConversion"/>
  </si>
  <si>
    <r>
      <t>Hay Point PM</t>
    </r>
    <r>
      <rPr>
        <vertAlign val="subscript"/>
        <sz val="8"/>
        <rFont val="Calibri"/>
      </rPr>
      <t>10</t>
    </r>
    <phoneticPr fontId="3" type="noConversion"/>
  </si>
  <si>
    <t>Combined PM10 emissions</t>
    <phoneticPr fontId="3" type="noConversion"/>
  </si>
  <si>
    <t>CS Energy</t>
    <phoneticPr fontId="3" type="noConversion"/>
  </si>
  <si>
    <t>Query Vales Point / Mannering Point (NSW). Zero PM emissions reported in 2012-13 - that can't be right. PM2.5 emissions rose.</t>
    <phoneticPr fontId="3" type="noConversion"/>
  </si>
  <si>
    <t>Benaraby Regional Landfill [Benaraby-QLD]</t>
  </si>
  <si>
    <t>Earth Commodities Yarwun quarry</t>
    <phoneticPr fontId="3" type="noConversion"/>
  </si>
  <si>
    <t>% increase</t>
  </si>
  <si>
    <t>Sulfur dioxide</t>
  </si>
  <si>
    <t>Sulfuric acid</t>
  </si>
  <si>
    <t>Total Nitrogen</t>
  </si>
  <si>
    <t>Total Phosphorus</t>
  </si>
  <si>
    <t>Total Volatile Organic Compounds</t>
  </si>
  <si>
    <t>Zinc and compounds</t>
  </si>
  <si>
    <t>BHP Billiton Olympic Dam (copper ore mine) [Roxby Downs-SA]</t>
    <phoneticPr fontId="3" type="noConversion"/>
  </si>
  <si>
    <r>
      <t>Gladstone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facility</t>
    </r>
    <phoneticPr fontId="3" type="noConversion"/>
  </si>
  <si>
    <r>
      <t>Figure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from coal mining and all sources 2008-09 to 2012-13 (tonnes)</t>
    </r>
    <phoneticPr fontId="3" type="noConversion"/>
  </si>
  <si>
    <t>Isaac Plains Coal Mine [Via Coppabella-QLD]</t>
  </si>
  <si>
    <t>Gas Supply [270]</t>
  </si>
  <si>
    <t>2008-09</t>
  </si>
  <si>
    <t>Birkenhead Plant (cement manufacturing) [Birkenhead-SA]</t>
    <phoneticPr fontId="3" type="noConversion"/>
  </si>
  <si>
    <t>n/r</t>
    <phoneticPr fontId="3" type="noConversion"/>
  </si>
  <si>
    <r>
      <t>By 2012-13, limestone mining and processing represented 84% of all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 the Gladstone airshed</t>
    </r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</si>
  <si>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electricity generation in the Latrobe Valley increased by 26% during the last 5 years.</t>
    </r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</si>
  <si>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four big power stations</t>
    </r>
    <phoneticPr fontId="3" type="noConversion"/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</si>
  <si>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to air from electricity generation (kg)</t>
    </r>
    <phoneticPr fontId="3" type="noConversion"/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</si>
  <si>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to air from electricity generation (kg)</t>
    </r>
    <phoneticPr fontId="3" type="noConversion"/>
  </si>
  <si>
    <t>NORTHERN POWER STATION - FLinders [Port Augusta-SA]</t>
    <phoneticPr fontId="3" type="noConversion"/>
  </si>
  <si>
    <t>Notes</t>
    <phoneticPr fontId="3" type="noConversion"/>
  </si>
  <si>
    <t>Bluewaters Power Station No 1 [Palmer-WA] *</t>
    <phoneticPr fontId="3" type="noConversion"/>
  </si>
  <si>
    <t>Ditto GDF Suez / National Power 2008-09 report which has PM2.5 emissions at 8,300 and PM10 emissions at 1,300,000</t>
    <phoneticPr fontId="3" type="noConversion"/>
  </si>
  <si>
    <t>Tamar Valley Power Station - Aorora Power [Bell Bay-TAS]</t>
    <phoneticPr fontId="3" type="noConversion"/>
  </si>
  <si>
    <t>Braemar 2 Power Station [Braemar Via Dalby-QLD] Lot 127 Grahams Rd</t>
    <phoneticPr fontId="3" type="noConversion"/>
  </si>
  <si>
    <t>PM2.5 represents almost all the PM10 emitted from power stations (more than 90%)</t>
    <phoneticPr fontId="3" type="noConversion"/>
  </si>
  <si>
    <r>
      <t>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the two coal terminals have increased more significantly during this period.</t>
    </r>
    <phoneticPr fontId="3" type="noConversion"/>
  </si>
  <si>
    <t>Electricity emissions as a % of total</t>
    <phoneticPr fontId="3" type="noConversion"/>
  </si>
  <si>
    <t>TRUENERGY / EnergyAustralia Yallourn [Yallourn North-VIC] Yallah Bay Rd</t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</si>
  <si>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</t>
    </r>
    <phoneticPr fontId="3" type="noConversion"/>
  </si>
  <si>
    <r>
      <t>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</t>
    </r>
    <phoneticPr fontId="3" type="noConversion"/>
  </si>
  <si>
    <t>2013-14</t>
    <phoneticPr fontId="3" type="noConversion"/>
  </si>
  <si>
    <t>2008-09</t>
    <phoneticPr fontId="3" type="noConversion"/>
  </si>
  <si>
    <t>2009-10</t>
    <phoneticPr fontId="3" type="noConversion"/>
  </si>
  <si>
    <t>GDF SUEZ / International Hazelwood [Morwell-VIC]</t>
    <phoneticPr fontId="3" type="noConversion"/>
  </si>
  <si>
    <t>Macquarie Generation</t>
    <phoneticPr fontId="3" type="noConversion"/>
  </si>
  <si>
    <t>Loy Yang / AGL</t>
    <phoneticPr fontId="3" type="noConversion"/>
  </si>
  <si>
    <t>Delta Electricity</t>
    <phoneticPr fontId="3" type="noConversion"/>
  </si>
  <si>
    <t>Australian Zircon changed name to Murray Zircon in 2010-11</t>
    <phoneticPr fontId="3" type="noConversion"/>
  </si>
  <si>
    <t>Iron Baron [Iron Baron-SA]</t>
  </si>
  <si>
    <t>Fuel Combustion - sub reporting threshold facilities [*]</t>
  </si>
  <si>
    <t>IRON ORE MINES [Whyalla-SA]</t>
  </si>
  <si>
    <t>WHYALLA STEELWORKS [Whyalla-SA]</t>
  </si>
  <si>
    <t>Penrice Quarry &amp; Mineral [Angaston-SA]</t>
  </si>
  <si>
    <t>Australian Zircon [Mindarie-SA]</t>
  </si>
  <si>
    <t>% increase</t>
    <phoneticPr fontId="3" type="noConversion"/>
  </si>
  <si>
    <t>Mt Arthur North Coal Mine and Bayswater Colliery [Muswellbrook-NSW]</t>
  </si>
  <si>
    <t>Integra Coal Mine (Open Cut) [Singleton-NSW]</t>
  </si>
  <si>
    <t>Redbank Project Pty LTd</t>
    <phoneticPr fontId="3" type="noConversion"/>
  </si>
  <si>
    <t>Energy Brix Aust Corp P/L [Morwell-VIC]</t>
    <phoneticPr fontId="3" type="noConversion"/>
  </si>
  <si>
    <t xml:space="preserve">Energy Brix Aust Corp P/L </t>
  </si>
  <si>
    <t>Mecrus Pty Ltd</t>
    <phoneticPr fontId="3" type="noConversion"/>
  </si>
  <si>
    <t>AGL Energy Sales and Marketing</t>
    <phoneticPr fontId="3" type="noConversion"/>
  </si>
  <si>
    <t>CS Energy Mica Creek</t>
    <phoneticPr fontId="3" type="noConversion"/>
  </si>
  <si>
    <t>Transfield Services / Ratch Australia</t>
    <phoneticPr fontId="3" type="noConversion"/>
  </si>
  <si>
    <t>no data found</t>
    <phoneticPr fontId="3" type="noConversion"/>
  </si>
  <si>
    <t>n/a</t>
    <phoneticPr fontId="3" type="noConversion"/>
  </si>
  <si>
    <r>
      <t>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T3 contributed to emissions from this source almost doubling.</t>
    </r>
    <phoneticPr fontId="3" type="noConversion"/>
  </si>
  <si>
    <r>
      <t>Orica Chemicals is the leading source of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in Newcastle. The facility produces explosives for the coal mining industry.</t>
    </r>
    <phoneticPr fontId="3" type="noConversion"/>
  </si>
  <si>
    <t>Emissions from coal mining as a % of total emissions</t>
    <phoneticPr fontId="3" type="noConversion"/>
  </si>
  <si>
    <t>(yellow highlighting = coal mines)</t>
    <phoneticPr fontId="3" type="noConversion"/>
  </si>
  <si>
    <r>
      <t>In 2012-13, 28 of the nation's top 50 PM</t>
    </r>
    <r>
      <rPr>
        <i/>
        <vertAlign val="subscript"/>
        <sz val="8"/>
        <rFont val="Calibri"/>
      </rPr>
      <t>10</t>
    </r>
    <r>
      <rPr>
        <i/>
        <sz val="8"/>
        <rFont val="Calibri"/>
      </rPr>
      <t xml:space="preserve"> sources nationally were coal mines</t>
    </r>
    <phoneticPr fontId="3" type="noConversion"/>
  </si>
  <si>
    <t>2010-11</t>
    <phoneticPr fontId="3" type="noConversion"/>
  </si>
  <si>
    <t>2012-13</t>
    <phoneticPr fontId="3" type="noConversion"/>
  </si>
  <si>
    <t>2008-09</t>
    <phoneticPr fontId="3" type="noConversion"/>
  </si>
  <si>
    <t xml:space="preserve">Note: </t>
    <phoneticPr fontId="3" type="noConversion"/>
  </si>
  <si>
    <t>Dalrymple Bay Coal Terminal [Hay Point-QLD] Martin Armstrong Drive, Hay Point</t>
    <phoneticPr fontId="3" type="noConversion"/>
  </si>
  <si>
    <t>Tarong Energy Corp</t>
    <phoneticPr fontId="3" type="noConversion"/>
  </si>
  <si>
    <t>National Power Aust</t>
    <phoneticPr fontId="3" type="noConversion"/>
  </si>
  <si>
    <t>Transfield Worley Power Services</t>
    <phoneticPr fontId="3" type="noConversion"/>
  </si>
  <si>
    <t>CS Energy</t>
    <phoneticPr fontId="3" type="noConversion"/>
  </si>
  <si>
    <t>2007-08</t>
    <phoneticPr fontId="3" type="noConversion"/>
  </si>
  <si>
    <t>2005-06</t>
    <phoneticPr fontId="3" type="noConversion"/>
  </si>
  <si>
    <t>2004-05</t>
    <phoneticPr fontId="3" type="noConversion"/>
  </si>
  <si>
    <t>2003-04</t>
    <phoneticPr fontId="3" type="noConversion"/>
  </si>
  <si>
    <t>2006-07</t>
    <phoneticPr fontId="3" type="noConversion"/>
  </si>
  <si>
    <t>not reported</t>
    <phoneticPr fontId="3" type="noConversion"/>
  </si>
  <si>
    <t>Annual increase</t>
    <phoneticPr fontId="3" type="noConversion"/>
  </si>
  <si>
    <t>2013-14</t>
  </si>
  <si>
    <t>2013-14</t>
    <phoneticPr fontId="3" type="noConversion"/>
  </si>
  <si>
    <r>
      <t>Since 2010, coal mining has been the single greatest source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in Australia</t>
    </r>
    <phoneticPr fontId="3" type="noConversion"/>
  </si>
  <si>
    <t>2013-14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</si>
  <si>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</si>
  <si>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</si>
  <si>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</si>
  <si>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</si>
  <si>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2012-13</t>
    <phoneticPr fontId="3" type="noConversion"/>
  </si>
  <si>
    <t>2013-14</t>
    <phoneticPr fontId="3" type="noConversion"/>
  </si>
  <si>
    <t>KEVIN MINE (gypsum mine) [Penong-SA]</t>
    <phoneticPr fontId="3" type="noConversion"/>
  </si>
  <si>
    <t>Jacinth Ambrosia Mine Site (mineral sands) [Nullarbor-SA]</t>
    <phoneticPr fontId="3" type="noConversion"/>
  </si>
  <si>
    <t>Cairn Hill Mine (magnatite, copper, gold) [Maralinga-SA]</t>
    <phoneticPr fontId="3" type="noConversion"/>
  </si>
  <si>
    <t>Suncoast Gold Macadamia Gympie - AGL [Gympie-QLD]</t>
    <phoneticPr fontId="3" type="noConversion"/>
  </si>
  <si>
    <t>Calliope quarry transferred ownership from Unimin to Sibelco between 2009-10 and 2010-11 reports and significantly increased emissions</t>
    <phoneticPr fontId="3" type="noConversion"/>
  </si>
  <si>
    <t>Combined PM2.5 emissions</t>
    <phoneticPr fontId="3" type="noConversion"/>
  </si>
  <si>
    <t>IPM Operation and Maintenance</t>
    <phoneticPr fontId="3" type="noConversion"/>
  </si>
  <si>
    <t>NRG Gladstone Operating Services</t>
    <phoneticPr fontId="3" type="noConversion"/>
  </si>
  <si>
    <t>EnergyAustralia / TrueEnergy Yallourn [Yallourn North-VIC]</t>
    <phoneticPr fontId="3" type="noConversion"/>
  </si>
  <si>
    <t>TrueEnergy Yallourn</t>
  </si>
  <si>
    <t>Flinders Operating Services</t>
    <phoneticPr fontId="3" type="noConversion"/>
  </si>
  <si>
    <t>Rank</t>
    <phoneticPr fontId="3" type="noConversion"/>
  </si>
  <si>
    <t>Wallerawang Power Station - Delta [Wallerawang-NSW]</t>
    <phoneticPr fontId="3" type="noConversion"/>
  </si>
  <si>
    <t>Eraring Electricity</t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</si>
  <si>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'Water Transport Services' include three reporting facilities PWCS (~60%); NCIG (~40%) and Newcastle Ports Corp (insignificant).</t>
    </r>
    <phoneticPr fontId="3" type="noConversion"/>
  </si>
  <si>
    <t xml:space="preserve">Newcastle's third coal terminal (T3), operated by Newcastle Coal Infrastructure Group, was commissioned in 2012 and reported for the first time in 2012-13. </t>
    <phoneticPr fontId="3" type="noConversion"/>
  </si>
  <si>
    <t>Darling Downs Power Station Origin Energy [Dalby-QLD]</t>
    <phoneticPr fontId="3" type="noConversion"/>
  </si>
  <si>
    <t>Electricity generation (kg)</t>
    <phoneticPr fontId="3" type="noConversion"/>
  </si>
  <si>
    <t>Electricity emissions as a % of total</t>
    <phoneticPr fontId="3" type="noConversion"/>
  </si>
  <si>
    <t>Note</t>
    <phoneticPr fontId="3" type="noConversion"/>
  </si>
  <si>
    <t>Company</t>
    <phoneticPr fontId="3" type="noConversion"/>
  </si>
  <si>
    <t>Facility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</si>
  <si>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</si>
  <si>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</si>
  <si>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</si>
  <si>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</si>
  <si>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2012-13</t>
    <phoneticPr fontId="3" type="noConversion"/>
  </si>
  <si>
    <t>% change</t>
    <phoneticPr fontId="3" type="noConversion"/>
  </si>
  <si>
    <t>All sources (kg)</t>
    <phoneticPr fontId="3" type="noConversion"/>
  </si>
  <si>
    <t>Increase over 5 years</t>
    <phoneticPr fontId="3" type="noConversion"/>
  </si>
  <si>
    <t>Meandu Mine - Theiss [Nanango-QLD](previously Tarong coal project)</t>
    <phoneticPr fontId="3" type="noConversion"/>
  </si>
  <si>
    <t>n/a</t>
    <phoneticPr fontId="3" type="noConversion"/>
  </si>
  <si>
    <t>The Dawson Mines - Anglo Coal, Dawson HWay [Moura-QLD]</t>
  </si>
  <si>
    <t>Saraji Mine - BHP Coal Pty Ltd [Dysart-QLD]</t>
  </si>
  <si>
    <t>Increase over 10 years</t>
    <phoneticPr fontId="3" type="noConversion"/>
  </si>
  <si>
    <t>Solomon Power Station [Tom Price-WA]</t>
  </si>
  <si>
    <t>total 2009-10</t>
    <phoneticPr fontId="3" type="noConversion"/>
  </si>
  <si>
    <t>total 2013-14</t>
    <phoneticPr fontId="3" type="noConversion"/>
  </si>
  <si>
    <t>increase over 5 years (kg)</t>
    <phoneticPr fontId="3" type="noConversion"/>
  </si>
  <si>
    <t>change over 5 years</t>
    <phoneticPr fontId="3" type="noConversion"/>
  </si>
  <si>
    <t>Peculiar Knob Iron Ore Mine [Coober Pedy And Billakalina-SA]</t>
  </si>
  <si>
    <t>Challenger Gold Mine [Tarcoola-SA]</t>
  </si>
  <si>
    <t>Challenger Operations (gold mine) [Tarcoola-SA]</t>
    <phoneticPr fontId="3" type="noConversion"/>
  </si>
  <si>
    <t>2012-13</t>
    <phoneticPr fontId="3" type="noConversion"/>
  </si>
  <si>
    <t>Alcoa of Australia</t>
    <phoneticPr fontId="3" type="noConversion"/>
  </si>
  <si>
    <t>Stanwell Corp</t>
    <phoneticPr fontId="3" type="noConversion"/>
  </si>
  <si>
    <t>WA Electricity Generation Corp</t>
    <phoneticPr fontId="3" type="noConversion"/>
  </si>
  <si>
    <t>Milmerran Operating Co</t>
    <phoneticPr fontId="3" type="noConversion"/>
  </si>
  <si>
    <t>Query National Power Hazelwood 2008-09 report. PM2.5 emissions 8,300kg / PM10 emissions 1,300,000kg</t>
    <phoneticPr fontId="3" type="noConversion"/>
  </si>
  <si>
    <t>Primarily the 2 oil refineries</t>
    <phoneticPr fontId="3" type="noConversion"/>
  </si>
  <si>
    <t>Rank</t>
    <phoneticPr fontId="3" type="noConversion"/>
  </si>
  <si>
    <t>Rank</t>
    <phoneticPr fontId="3" type="noConversion"/>
  </si>
  <si>
    <r>
      <t>Table: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major sources of emissions to air by mass (national, kg)</t>
    </r>
    <phoneticPr fontId="3" type="noConversion"/>
  </si>
  <si>
    <r>
      <t>Dalrymple Bay PM</t>
    </r>
    <r>
      <rPr>
        <vertAlign val="subscript"/>
        <sz val="8"/>
        <rFont val="Calibri"/>
      </rPr>
      <t>10</t>
    </r>
    <phoneticPr fontId="3" type="noConversion"/>
  </si>
  <si>
    <r>
      <t>Dalrymple Bay PM</t>
    </r>
    <r>
      <rPr>
        <vertAlign val="subscript"/>
        <sz val="8"/>
        <rFont val="Calibri"/>
      </rPr>
      <t>2.5</t>
    </r>
    <phoneticPr fontId="3" type="noConversion"/>
  </si>
  <si>
    <r>
      <t>In other years, electricity generation was the single greatest source of SO</t>
    </r>
    <r>
      <rPr>
        <vertAlign val="subscript"/>
        <sz val="8"/>
        <rFont val="Calibri"/>
      </rPr>
      <t>2</t>
    </r>
    <r>
      <rPr>
        <sz val="8"/>
        <rFont val="Calibri"/>
      </rPr>
      <t xml:space="preserve"> emissions</t>
    </r>
    <phoneticPr fontId="3" type="noConversion"/>
  </si>
  <si>
    <r>
      <t>In 2012-13, electricity generation was the second largest source of SO</t>
    </r>
    <r>
      <rPr>
        <vertAlign val="subscript"/>
        <sz val="8"/>
        <rFont val="Calibri"/>
      </rPr>
      <t>2</t>
    </r>
    <r>
      <rPr>
        <sz val="8"/>
        <rFont val="Calibri"/>
      </rPr>
      <t xml:space="preserve"> emissions after basic non-ferrous metal manufacturing.</t>
    </r>
    <phoneticPr fontId="3" type="noConversion"/>
  </si>
  <si>
    <r>
      <t>Table: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to air from coal mining (kg)</t>
    </r>
    <phoneticPr fontId="3" type="noConversion"/>
  </si>
  <si>
    <r>
      <t>Table: Total SO</t>
    </r>
    <r>
      <rPr>
        <vertAlign val="subscript"/>
        <sz val="8"/>
        <rFont val="Calibri"/>
      </rPr>
      <t>2</t>
    </r>
    <r>
      <rPr>
        <sz val="8"/>
        <rFont val="Calibri"/>
      </rPr>
      <t xml:space="preserve"> emissions to air (kg) from all sources and from electricity generation, 2008-09 to 2012-13</t>
    </r>
    <phoneticPr fontId="3" type="noConversion"/>
  </si>
  <si>
    <t>Bluewaters report in 2008-09 was just for Power Station No 1</t>
  </si>
  <si>
    <t>Poitrel Coal Mine - BHP Billiton Mitsui [Via Moranbah-QLD]</t>
    <phoneticPr fontId="3" type="noConversion"/>
  </si>
  <si>
    <t>0 - query this</t>
    <phoneticPr fontId="3" type="noConversion"/>
  </si>
  <si>
    <t>Griffin Power Pty Ltd</t>
    <phoneticPr fontId="3" type="noConversion"/>
  </si>
  <si>
    <t>Maules Creek Coal Pty Ltd [Boggabri-NSW]</t>
  </si>
  <si>
    <t>Fingal Washery [Fingal-TAS]</t>
  </si>
  <si>
    <t>CapCoal - German Creek Coal Mine / Anglocoal [Middlemount-QLD]</t>
    <phoneticPr fontId="3" type="noConversion"/>
  </si>
  <si>
    <t>Middlemount Coal Mine [Middlemount-QLD] via Middlemount Dysart Rd</t>
  </si>
  <si>
    <t>Stratford Mine [Stratford-NSW]</t>
  </si>
  <si>
    <t>Abel Mine [Blackhill-NSW]</t>
  </si>
  <si>
    <t>5 yr change</t>
  </si>
  <si>
    <t>5 yr change</t>
    <phoneticPr fontId="3" type="noConversion"/>
  </si>
  <si>
    <t>1 yr change</t>
  </si>
  <si>
    <t>1 yr change</t>
    <phoneticPr fontId="3" type="noConversion"/>
  </si>
  <si>
    <t>5 yr increase</t>
    <phoneticPr fontId="3" type="noConversion"/>
  </si>
  <si>
    <t>1 year increase</t>
    <phoneticPr fontId="3" type="noConversion"/>
  </si>
  <si>
    <t>Western Treatment Plant - Biogas [Werribee-VIC]</t>
    <phoneticPr fontId="3" type="noConversion"/>
  </si>
  <si>
    <t>total 2012-13</t>
    <phoneticPr fontId="3" type="noConversion"/>
  </si>
  <si>
    <t>change over 1 year</t>
    <phoneticPr fontId="3" type="noConversion"/>
  </si>
  <si>
    <t>Change 1yr (%)</t>
    <phoneticPr fontId="3" type="noConversion"/>
  </si>
  <si>
    <t>Airport Operations and Other Air Transport Support Services [522]</t>
  </si>
  <si>
    <t>5 yr change</t>
    <phoneticPr fontId="3" type="noConversion"/>
  </si>
  <si>
    <t>1 yr change</t>
    <phoneticPr fontId="3" type="noConversion"/>
  </si>
  <si>
    <t>Brisbane Airport Corporation [Brisbane Airport-QLD]</t>
  </si>
  <si>
    <t>n/r</t>
    <phoneticPr fontId="3" type="noConversion"/>
  </si>
  <si>
    <t>Queensland Bulk Handling - coal un/loading [Fisherman's Island-QLD]</t>
    <phoneticPr fontId="3" type="noConversion"/>
  </si>
  <si>
    <t>Rochedale Waste Disposal Facility [Rochdale-QLD]</t>
  </si>
  <si>
    <t>n/r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</si>
  <si>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</si>
  <si>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</si>
  <si>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</si>
  <si>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</si>
  <si>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2012-13</t>
    <phoneticPr fontId="3" type="noConversion"/>
  </si>
  <si>
    <r>
      <t>Figure: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from Latrobe Valley power stations</t>
    </r>
    <phoneticPr fontId="3" type="noConversion"/>
  </si>
  <si>
    <r>
      <t>Two (separate) reported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in 2010-11 from Australian Char Pty Ltd - 1,517 and 83kg</t>
    </r>
    <phoneticPr fontId="3" type="noConversion"/>
  </si>
  <si>
    <t>Tarong North Pty Ltd</t>
    <phoneticPr fontId="3" type="noConversion"/>
  </si>
  <si>
    <t>Callide Power Management</t>
    <phoneticPr fontId="3" type="noConversion"/>
  </si>
  <si>
    <t>The state's two highest emitting power stations during the last 5 years have been Northern power station and Playford power station, both located in Port Augusta.</t>
    <phoneticPr fontId="3" type="noConversion"/>
  </si>
  <si>
    <t>Leinster Power Station - TEC Desert [Leinster-WA]</t>
    <phoneticPr fontId="3" type="noConversion"/>
  </si>
  <si>
    <t>Townsville Power Station - Ratch Australia [Yabulu-QLD]</t>
    <phoneticPr fontId="3" type="noConversion"/>
  </si>
  <si>
    <t>Anglo Coal (Dawson Mngt / Moura) report in 2012-13, not visible in 2011-12</t>
    <phoneticPr fontId="3" type="noConversion"/>
  </si>
  <si>
    <t>n/r</t>
    <phoneticPr fontId="3" type="noConversion"/>
  </si>
  <si>
    <t>ANGLO COAL (DAWSON MANAGEMENT) PTY LTD - The Dawson Mine [Moura-QLD]</t>
    <phoneticPr fontId="3" type="noConversion"/>
  </si>
  <si>
    <t>GDF SUEZ Hazelwood - Inter/National Power Aust Brodribb Rd [Morwell-VIC]</t>
    <phoneticPr fontId="3" type="noConversion"/>
  </si>
  <si>
    <t>% change</t>
    <phoneticPr fontId="3" type="noConversion"/>
  </si>
  <si>
    <r>
      <t>South Australia 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by facility</t>
    </r>
    <phoneticPr fontId="3" type="noConversion"/>
  </si>
  <si>
    <t>n/r</t>
    <phoneticPr fontId="3" type="noConversion"/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</si>
  <si>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to air from NSW coal minies (kg)</t>
    </r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</si>
  <si>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to air from all sources (kg)</t>
    </r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</si>
  <si>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to air from coal mining (kg)</t>
    </r>
    <phoneticPr fontId="3" type="noConversion"/>
  </si>
  <si>
    <t>Liddell Coal Operations [Ravensworth-NSW]</t>
  </si>
  <si>
    <t>Duralie Mine [Stroud Road-NSW]</t>
  </si>
  <si>
    <t>Drayton Mine [Muswellbrook-NSW]</t>
  </si>
  <si>
    <t>Baal Bone Colliery [Cullen Bullen-NSW]</t>
  </si>
  <si>
    <t>Ravensworth Underground Mine [Ravensworth-NSW]</t>
  </si>
  <si>
    <t>Westside Mine [Wakefield-NSW]</t>
  </si>
  <si>
    <t>Total PM10 emissions</t>
    <phoneticPr fontId="3" type="noConversion"/>
  </si>
  <si>
    <t>Cumnock No.1 Colliery [Ravensworth-NSW]</t>
  </si>
  <si>
    <t>Anglo Coal Pty Ltd [Muswellbrook-NSW]</t>
    <phoneticPr fontId="3" type="noConversion"/>
  </si>
  <si>
    <t>No of coal mines</t>
    <phoneticPr fontId="3" type="noConversion"/>
  </si>
  <si>
    <r>
      <t>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(tonnes)</t>
    </r>
    <phoneticPr fontId="3" type="noConversion"/>
  </si>
  <si>
    <r>
      <t>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coal mining (tonnes)</t>
    </r>
    <phoneticPr fontId="3" type="noConversion"/>
  </si>
  <si>
    <t>All sources (tonnes)</t>
    <phoneticPr fontId="3" type="noConversion"/>
  </si>
  <si>
    <t>TABLE: Total national emissions to air of key pollutants from coal mining, all sources</t>
    <phoneticPr fontId="3" type="noConversion"/>
  </si>
  <si>
    <t>Mercury &amp; compounds (kg)</t>
    <phoneticPr fontId="3" type="noConversion"/>
  </si>
  <si>
    <t>Coal as a % of total PM10</t>
    <phoneticPr fontId="3" type="noConversion"/>
  </si>
  <si>
    <t>Electricity as a % of total PM10</t>
    <phoneticPr fontId="3" type="noConversion"/>
  </si>
  <si>
    <t>Coal as a % of total PM2.5</t>
    <phoneticPr fontId="3" type="noConversion"/>
  </si>
  <si>
    <t>Electricity as a % of total PM2.5</t>
    <phoneticPr fontId="3" type="noConversion"/>
  </si>
  <si>
    <t>Water Transport Support Services [521] Bulk loading of coal to ships</t>
    <phoneticPr fontId="3" type="noConversion"/>
  </si>
  <si>
    <t>HAZELWOOD NORTH [Hazelwood North-VIC]</t>
  </si>
  <si>
    <t>5 yr change</t>
    <phoneticPr fontId="3" type="noConversion"/>
  </si>
  <si>
    <t>1 yr change</t>
    <phoneticPr fontId="3" type="noConversion"/>
  </si>
  <si>
    <t>Boral Asphalt Carrington [Carrington-NSW]</t>
  </si>
  <si>
    <t>Question: Why the significant increase in PM2.5 emissions from water transport services in 2011-12? T3?</t>
    <phoneticPr fontId="3" type="noConversion"/>
  </si>
  <si>
    <r>
      <t>Kooragang Coal Terminal (T2, T3)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</t>
    </r>
    <phoneticPr fontId="3" type="noConversion"/>
  </si>
  <si>
    <r>
      <t>Newcastle Coal Infrastructure Group T3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</t>
    </r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</si>
  <si>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</t>
    </r>
    <phoneticPr fontId="3" type="noConversion"/>
  </si>
  <si>
    <r>
      <t>Newcastle Coal Infrastructure Group T3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</t>
    </r>
    <phoneticPr fontId="3" type="noConversion"/>
  </si>
  <si>
    <r>
      <t>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</t>
    </r>
    <phoneticPr fontId="3" type="noConversion"/>
  </si>
  <si>
    <r>
      <t>Kooragang Coal Terminal (T2, T3)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</si>
</sst>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</numFmts>
  <fonts count="16" x14ac:knownFonts="1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8"/>
      <name val="Calibri"/>
    </font>
    <font>
      <b/>
      <sz val="8"/>
      <name val="Calibri"/>
    </font>
    <font>
      <b/>
      <vertAlign val="subscript"/>
      <sz val="8"/>
      <name val="Calibri"/>
    </font>
    <font>
      <vertAlign val="subscript"/>
      <sz val="8"/>
      <name val="Calibri"/>
    </font>
    <font>
      <sz val="8"/>
      <color indexed="63"/>
      <name val="Calibri"/>
    </font>
    <font>
      <i/>
      <sz val="8"/>
      <name val="Calibri"/>
    </font>
    <font>
      <u/>
      <sz val="10"/>
      <color indexed="12"/>
      <name val="Verdana"/>
    </font>
    <font>
      <sz val="12"/>
      <color indexed="63"/>
      <name val="Verdana"/>
    </font>
    <font>
      <i/>
      <vertAlign val="subscript"/>
      <sz val="8"/>
      <name val="Calibri"/>
    </font>
    <font>
      <b/>
      <sz val="10"/>
      <name val="Calibri"/>
    </font>
    <font>
      <b/>
      <vertAlign val="subscript"/>
      <sz val="10"/>
      <name val="Calibri"/>
    </font>
    <font>
      <sz val="8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63">
    <xf numFmtId="0" fontId="0" fillId="0" borderId="0" xfId="0"/>
    <xf numFmtId="0" fontId="4" fillId="0" borderId="0" xfId="0" applyFont="1"/>
    <xf numFmtId="0" fontId="5" fillId="0" borderId="0" xfId="0" applyFont="1"/>
    <xf numFmtId="165" fontId="4" fillId="0" borderId="0" xfId="1" applyNumberFormat="1" applyFont="1"/>
    <xf numFmtId="9" fontId="4" fillId="0" borderId="0" xfId="2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/>
    <xf numFmtId="9" fontId="4" fillId="0" borderId="1" xfId="2" applyFont="1" applyBorder="1"/>
    <xf numFmtId="9" fontId="4" fillId="0" borderId="1" xfId="2" applyFont="1" applyBorder="1" applyAlignment="1">
      <alignment horizontal="center"/>
    </xf>
    <xf numFmtId="0" fontId="4" fillId="2" borderId="1" xfId="0" applyFont="1" applyFill="1" applyBorder="1"/>
    <xf numFmtId="9" fontId="4" fillId="2" borderId="1" xfId="2" applyFont="1" applyFill="1" applyBorder="1"/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9" fontId="4" fillId="0" borderId="1" xfId="0" applyNumberFormat="1" applyFont="1" applyBorder="1"/>
    <xf numFmtId="165" fontId="4" fillId="0" borderId="1" xfId="0" applyNumberFormat="1" applyFont="1" applyBorder="1"/>
    <xf numFmtId="0" fontId="5" fillId="0" borderId="1" xfId="0" applyFont="1" applyBorder="1"/>
    <xf numFmtId="165" fontId="4" fillId="0" borderId="1" xfId="1" applyNumberFormat="1" applyFont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/>
    <xf numFmtId="165" fontId="4" fillId="0" borderId="1" xfId="1" applyNumberFormat="1" applyFont="1" applyBorder="1"/>
    <xf numFmtId="165" fontId="4" fillId="2" borderId="1" xfId="1" applyNumberFormat="1" applyFont="1" applyFill="1" applyBorder="1"/>
    <xf numFmtId="9" fontId="4" fillId="3" borderId="1" xfId="2" applyFont="1" applyFill="1" applyBorder="1"/>
    <xf numFmtId="165" fontId="4" fillId="0" borderId="1" xfId="1" applyNumberFormat="1" applyFont="1" applyBorder="1"/>
    <xf numFmtId="0" fontId="4" fillId="3" borderId="1" xfId="0" applyFont="1" applyFill="1" applyBorder="1"/>
    <xf numFmtId="165" fontId="5" fillId="0" borderId="1" xfId="1" applyNumberFormat="1" applyFont="1" applyBorder="1"/>
    <xf numFmtId="165" fontId="4" fillId="0" borderId="1" xfId="1" applyNumberFormat="1" applyFont="1" applyFill="1" applyBorder="1"/>
    <xf numFmtId="0" fontId="4" fillId="0" borderId="0" xfId="0" applyFont="1"/>
    <xf numFmtId="0" fontId="4" fillId="0" borderId="0" xfId="0" applyFont="1" applyBorder="1"/>
    <xf numFmtId="165" fontId="4" fillId="0" borderId="0" xfId="1" applyNumberFormat="1" applyFont="1"/>
    <xf numFmtId="165" fontId="4" fillId="0" borderId="0" xfId="0" applyNumberFormat="1" applyFont="1"/>
    <xf numFmtId="0" fontId="5" fillId="0" borderId="0" xfId="0" applyFont="1" applyBorder="1"/>
    <xf numFmtId="167" fontId="4" fillId="0" borderId="1" xfId="1" applyNumberFormat="1" applyFont="1" applyBorder="1"/>
    <xf numFmtId="167" fontId="4" fillId="2" borderId="1" xfId="1" applyNumberFormat="1" applyFont="1" applyFill="1" applyBorder="1"/>
    <xf numFmtId="165" fontId="4" fillId="3" borderId="1" xfId="1" applyNumberFormat="1" applyFont="1" applyFill="1" applyBorder="1"/>
    <xf numFmtId="164" fontId="4" fillId="0" borderId="1" xfId="0" applyNumberFormat="1" applyFont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165" fontId="4" fillId="3" borderId="1" xfId="1" applyNumberFormat="1" applyFont="1" applyFill="1" applyBorder="1"/>
    <xf numFmtId="3" fontId="4" fillId="0" borderId="1" xfId="0" applyNumberFormat="1" applyFont="1" applyBorder="1"/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9" fontId="4" fillId="0" borderId="1" xfId="2" applyFont="1" applyFill="1" applyBorder="1"/>
    <xf numFmtId="0" fontId="4" fillId="0" borderId="0" xfId="0" applyFont="1" applyFill="1"/>
    <xf numFmtId="165" fontId="4" fillId="0" borderId="0" xfId="1" applyNumberFormat="1" applyFont="1" applyFill="1"/>
    <xf numFmtId="0" fontId="5" fillId="0" borderId="0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9" fontId="4" fillId="0" borderId="1" xfId="2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5" fontId="5" fillId="0" borderId="0" xfId="1" applyNumberFormat="1" applyFont="1"/>
    <xf numFmtId="0" fontId="4" fillId="5" borderId="0" xfId="0" applyFont="1" applyFill="1"/>
    <xf numFmtId="0" fontId="4" fillId="4" borderId="1" xfId="0" applyFont="1" applyFill="1" applyBorder="1"/>
    <xf numFmtId="9" fontId="4" fillId="0" borderId="0" xfId="2" applyFont="1" applyBorder="1"/>
    <xf numFmtId="0" fontId="4" fillId="5" borderId="1" xfId="0" applyFont="1" applyFill="1" applyBorder="1"/>
    <xf numFmtId="165" fontId="4" fillId="5" borderId="1" xfId="1" applyNumberFormat="1" applyFont="1" applyFill="1" applyBorder="1"/>
    <xf numFmtId="165" fontId="4" fillId="3" borderId="1" xfId="1" applyNumberFormat="1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/>
    <xf numFmtId="0" fontId="4" fillId="7" borderId="1" xfId="0" applyFont="1" applyFill="1" applyBorder="1"/>
    <xf numFmtId="165" fontId="4" fillId="7" borderId="1" xfId="1" applyNumberFormat="1" applyFont="1" applyFill="1" applyBorder="1"/>
    <xf numFmtId="0" fontId="4" fillId="8" borderId="1" xfId="0" applyFont="1" applyFill="1" applyBorder="1"/>
    <xf numFmtId="165" fontId="4" fillId="8" borderId="1" xfId="1" applyNumberFormat="1" applyFont="1" applyFill="1" applyBorder="1"/>
    <xf numFmtId="0" fontId="4" fillId="0" borderId="0" xfId="0" applyFont="1" applyAlignment="1">
      <alignment horizontal="right"/>
    </xf>
    <xf numFmtId="165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9" fontId="5" fillId="0" borderId="0" xfId="2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165" fontId="4" fillId="0" borderId="1" xfId="1" applyNumberFormat="1" applyFont="1" applyBorder="1"/>
    <xf numFmtId="9" fontId="4" fillId="0" borderId="0" xfId="2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9" fontId="4" fillId="0" borderId="0" xfId="2" applyFont="1" applyAlignment="1"/>
    <xf numFmtId="165" fontId="4" fillId="0" borderId="1" xfId="1" applyNumberFormat="1" applyFont="1" applyBorder="1"/>
    <xf numFmtId="165" fontId="4" fillId="0" borderId="0" xfId="1" applyNumberFormat="1" applyFont="1" applyBorder="1"/>
    <xf numFmtId="165" fontId="4" fillId="0" borderId="0" xfId="0" applyNumberFormat="1" applyFont="1" applyBorder="1"/>
    <xf numFmtId="165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9" fontId="4" fillId="4" borderId="0" xfId="2" applyFont="1" applyFill="1"/>
    <xf numFmtId="165" fontId="4" fillId="0" borderId="0" xfId="1" applyNumberFormat="1" applyFont="1"/>
    <xf numFmtId="165" fontId="5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/>
    <xf numFmtId="165" fontId="4" fillId="0" borderId="1" xfId="1" applyNumberFormat="1" applyFont="1" applyBorder="1"/>
    <xf numFmtId="165" fontId="4" fillId="5" borderId="1" xfId="0" applyNumberFormat="1" applyFont="1" applyFill="1" applyBorder="1"/>
    <xf numFmtId="165" fontId="4" fillId="5" borderId="1" xfId="0" applyNumberFormat="1" applyFont="1" applyFill="1" applyBorder="1" applyAlignment="1">
      <alignment horizontal="right"/>
    </xf>
    <xf numFmtId="165" fontId="4" fillId="5" borderId="1" xfId="1" applyNumberFormat="1" applyFont="1" applyFill="1" applyBorder="1" applyAlignment="1">
      <alignment horizontal="right"/>
    </xf>
    <xf numFmtId="165" fontId="4" fillId="5" borderId="1" xfId="1" applyNumberFormat="1" applyFont="1" applyFill="1" applyBorder="1"/>
    <xf numFmtId="165" fontId="4" fillId="3" borderId="1" xfId="1" applyNumberFormat="1" applyFont="1" applyFill="1" applyBorder="1"/>
    <xf numFmtId="165" fontId="4" fillId="3" borderId="1" xfId="0" applyNumberFormat="1" applyFont="1" applyFill="1" applyBorder="1"/>
    <xf numFmtId="164" fontId="4" fillId="3" borderId="1" xfId="1" applyFont="1" applyFill="1" applyBorder="1" applyAlignment="1">
      <alignment horizontal="right"/>
    </xf>
    <xf numFmtId="165" fontId="4" fillId="3" borderId="1" xfId="0" applyNumberFormat="1" applyFont="1" applyFill="1" applyBorder="1"/>
    <xf numFmtId="165" fontId="4" fillId="0" borderId="0" xfId="1" applyNumberFormat="1" applyFont="1"/>
    <xf numFmtId="3" fontId="4" fillId="0" borderId="0" xfId="1" applyNumberFormat="1" applyFont="1"/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4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9" fillId="0" borderId="0" xfId="0" applyNumberFormat="1" applyFont="1"/>
    <xf numFmtId="3" fontId="4" fillId="5" borderId="0" xfId="0" applyNumberFormat="1" applyFont="1" applyFill="1"/>
    <xf numFmtId="3" fontId="4" fillId="5" borderId="0" xfId="1" applyNumberFormat="1" applyFont="1" applyFill="1"/>
    <xf numFmtId="3" fontId="4" fillId="0" borderId="1" xfId="1" applyNumberFormat="1" applyFont="1" applyFill="1" applyBorder="1"/>
    <xf numFmtId="0" fontId="11" fillId="0" borderId="0" xfId="0" applyFont="1" applyFill="1"/>
    <xf numFmtId="3" fontId="5" fillId="0" borderId="6" xfId="0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4" fillId="0" borderId="1" xfId="1" applyNumberFormat="1" applyFont="1" applyBorder="1" applyAlignment="1">
      <alignment horizontal="right"/>
    </xf>
    <xf numFmtId="0" fontId="8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/>
    <xf numFmtId="3" fontId="4" fillId="5" borderId="1" xfId="0" applyNumberFormat="1" applyFont="1" applyFill="1" applyBorder="1"/>
    <xf numFmtId="3" fontId="4" fillId="5" borderId="1" xfId="1" applyNumberFormat="1" applyFont="1" applyFill="1" applyBorder="1"/>
    <xf numFmtId="3" fontId="4" fillId="5" borderId="1" xfId="0" applyNumberFormat="1" applyFont="1" applyFill="1" applyBorder="1" applyAlignment="1">
      <alignment horizontal="right"/>
    </xf>
    <xf numFmtId="3" fontId="4" fillId="3" borderId="1" xfId="1" applyNumberFormat="1" applyFont="1" applyFill="1" applyBorder="1"/>
    <xf numFmtId="3" fontId="10" fillId="0" borderId="0" xfId="3" applyNumberFormat="1" applyAlignment="1" applyProtection="1"/>
    <xf numFmtId="0" fontId="9" fillId="0" borderId="0" xfId="0" applyFont="1" applyFill="1"/>
    <xf numFmtId="165" fontId="4" fillId="0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3" fontId="4" fillId="0" borderId="1" xfId="1" applyNumberFormat="1" applyFont="1" applyBorder="1"/>
    <xf numFmtId="165" fontId="4" fillId="6" borderId="1" xfId="0" applyNumberFormat="1" applyFont="1" applyFill="1" applyBorder="1"/>
    <xf numFmtId="165" fontId="4" fillId="6" borderId="1" xfId="1" applyNumberFormat="1" applyFont="1" applyFill="1" applyBorder="1" applyAlignment="1">
      <alignment horizontal="right"/>
    </xf>
    <xf numFmtId="165" fontId="4" fillId="6" borderId="1" xfId="0" applyNumberFormat="1" applyFont="1" applyFill="1" applyBorder="1" applyAlignment="1">
      <alignment horizontal="right"/>
    </xf>
    <xf numFmtId="3" fontId="4" fillId="5" borderId="1" xfId="1" applyNumberFormat="1" applyFont="1" applyFill="1" applyBorder="1"/>
    <xf numFmtId="3" fontId="4" fillId="3" borderId="1" xfId="1" applyNumberFormat="1" applyFont="1" applyFill="1" applyBorder="1"/>
    <xf numFmtId="3" fontId="4" fillId="5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3" fontId="4" fillId="6" borderId="1" xfId="0" applyNumberFormat="1" applyFont="1" applyFill="1" applyBorder="1"/>
    <xf numFmtId="3" fontId="4" fillId="6" borderId="1" xfId="1" applyNumberFormat="1" applyFont="1" applyFill="1" applyBorder="1"/>
    <xf numFmtId="0" fontId="13" fillId="0" borderId="0" xfId="0" applyFont="1"/>
    <xf numFmtId="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4" borderId="0" xfId="0" applyFont="1" applyFill="1"/>
    <xf numFmtId="165" fontId="4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>
      <protection locked="0"/>
    </xf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Protection="1">
      <protection locked="0"/>
    </xf>
    <xf numFmtId="165" fontId="0" fillId="0" borderId="0" xfId="1" applyNumberFormat="1" applyFont="1"/>
    <xf numFmtId="3" fontId="4" fillId="0" borderId="1" xfId="0" applyNumberFormat="1" applyFont="1" applyBorder="1"/>
    <xf numFmtId="3" fontId="4" fillId="0" borderId="1" xfId="1" applyNumberFormat="1" applyFont="1" applyBorder="1"/>
    <xf numFmtId="9" fontId="4" fillId="4" borderId="1" xfId="2" applyFont="1" applyFill="1" applyBorder="1"/>
    <xf numFmtId="165" fontId="4" fillId="0" borderId="1" xfId="0" applyNumberFormat="1" applyFont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165" fontId="4" fillId="4" borderId="1" xfId="1" applyNumberFormat="1" applyFont="1" applyFill="1" applyBorder="1"/>
    <xf numFmtId="3" fontId="4" fillId="0" borderId="1" xfId="1" applyNumberFormat="1" applyFont="1" applyBorder="1"/>
    <xf numFmtId="3" fontId="4" fillId="0" borderId="1" xfId="2" applyNumberFormat="1" applyFont="1" applyBorder="1"/>
    <xf numFmtId="0" fontId="5" fillId="0" borderId="0" xfId="0" applyFont="1" applyBorder="1" applyProtection="1">
      <protection locked="0"/>
    </xf>
    <xf numFmtId="0" fontId="9" fillId="0" borderId="0" xfId="0" applyFont="1" applyBorder="1"/>
    <xf numFmtId="165" fontId="4" fillId="0" borderId="0" xfId="0" applyNumberFormat="1" applyFont="1" applyBorder="1"/>
    <xf numFmtId="165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" xfId="0" applyNumberFormat="1" applyFont="1" applyBorder="1"/>
    <xf numFmtId="3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/>
    <xf numFmtId="0" fontId="4" fillId="0" borderId="0" xfId="0" applyFont="1" applyAlignment="1">
      <alignment horizontal="left" indent="1"/>
    </xf>
    <xf numFmtId="3" fontId="4" fillId="4" borderId="1" xfId="0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166" fontId="4" fillId="0" borderId="1" xfId="2" applyNumberFormat="1" applyFont="1" applyFill="1" applyBorder="1"/>
    <xf numFmtId="167" fontId="0" fillId="0" borderId="0" xfId="1" applyNumberFormat="1" applyFont="1"/>
    <xf numFmtId="0" fontId="13" fillId="0" borderId="0" xfId="0" applyFont="1" applyBorder="1"/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3" fontId="4" fillId="0" borderId="1" xfId="1" applyNumberFormat="1" applyFont="1" applyBorder="1"/>
    <xf numFmtId="3" fontId="4" fillId="0" borderId="1" xfId="1" applyNumberFormat="1" applyFont="1" applyBorder="1"/>
    <xf numFmtId="3" fontId="4" fillId="0" borderId="0" xfId="0" applyNumberFormat="1" applyFont="1" applyBorder="1"/>
    <xf numFmtId="3" fontId="4" fillId="0" borderId="1" xfId="0" applyNumberFormat="1" applyFont="1" applyBorder="1"/>
    <xf numFmtId="3" fontId="4" fillId="0" borderId="1" xfId="1" applyNumberFormat="1" applyFont="1" applyBorder="1" applyAlignment="1">
      <alignment horizontal="left" indent="1"/>
    </xf>
    <xf numFmtId="9" fontId="4" fillId="4" borderId="1" xfId="2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9" fontId="4" fillId="0" borderId="0" xfId="2" applyFont="1" applyFill="1"/>
    <xf numFmtId="0" fontId="13" fillId="0" borderId="8" xfId="0" applyFont="1" applyBorder="1"/>
    <xf numFmtId="0" fontId="4" fillId="0" borderId="7" xfId="0" applyFont="1" applyFill="1" applyBorder="1"/>
    <xf numFmtId="165" fontId="4" fillId="0" borderId="7" xfId="1" applyNumberFormat="1" applyFont="1" applyFill="1" applyBorder="1"/>
    <xf numFmtId="0" fontId="4" fillId="5" borderId="6" xfId="0" applyFont="1" applyFill="1" applyBorder="1"/>
    <xf numFmtId="165" fontId="4" fillId="5" borderId="6" xfId="1" applyNumberFormat="1" applyFont="1" applyFill="1" applyBorder="1"/>
    <xf numFmtId="3" fontId="4" fillId="5" borderId="6" xfId="1" applyNumberFormat="1" applyFont="1" applyFill="1" applyBorder="1"/>
    <xf numFmtId="9" fontId="5" fillId="0" borderId="1" xfId="2" applyFont="1" applyBorder="1" applyAlignment="1">
      <alignment horizontal="center"/>
    </xf>
    <xf numFmtId="9" fontId="4" fillId="5" borderId="1" xfId="2" applyFont="1" applyFill="1" applyBorder="1"/>
    <xf numFmtId="165" fontId="4" fillId="5" borderId="6" xfId="0" applyNumberFormat="1" applyFont="1" applyFill="1" applyBorder="1"/>
    <xf numFmtId="165" fontId="4" fillId="5" borderId="6" xfId="0" applyNumberFormat="1" applyFont="1" applyFill="1" applyBorder="1" applyAlignment="1">
      <alignment horizontal="right"/>
    </xf>
    <xf numFmtId="164" fontId="4" fillId="5" borderId="6" xfId="0" applyNumberFormat="1" applyFont="1" applyFill="1" applyBorder="1" applyAlignment="1">
      <alignment horizontal="right"/>
    </xf>
    <xf numFmtId="9" fontId="4" fillId="5" borderId="6" xfId="0" applyNumberFormat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/>
    <xf numFmtId="4" fontId="0" fillId="0" borderId="0" xfId="0" applyNumberFormat="1"/>
    <xf numFmtId="165" fontId="4" fillId="4" borderId="1" xfId="0" applyNumberFormat="1" applyFont="1" applyFill="1" applyBorder="1"/>
    <xf numFmtId="9" fontId="5" fillId="0" borderId="1" xfId="2" applyFont="1" applyFill="1" applyBorder="1"/>
    <xf numFmtId="3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/>
    </xf>
    <xf numFmtId="165" fontId="4" fillId="0" borderId="0" xfId="0" applyNumberFormat="1" applyFont="1"/>
    <xf numFmtId="165" fontId="5" fillId="0" borderId="1" xfId="0" applyNumberFormat="1" applyFont="1" applyBorder="1" applyAlignment="1">
      <alignment horizontal="center"/>
    </xf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4" borderId="1" xfId="0" applyNumberFormat="1" applyFont="1" applyFill="1" applyBorder="1"/>
    <xf numFmtId="3" fontId="4" fillId="4" borderId="1" xfId="1" applyNumberFormat="1" applyFont="1" applyFill="1" applyBorder="1"/>
    <xf numFmtId="3" fontId="4" fillId="0" borderId="1" xfId="1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1" xfId="1" applyNumberFormat="1" applyFont="1" applyBorder="1" applyAlignment="1">
      <alignment horizontal="left" indent="1"/>
    </xf>
    <xf numFmtId="9" fontId="4" fillId="3" borderId="0" xfId="2" applyFont="1" applyFill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165" fontId="4" fillId="0" borderId="0" xfId="1" applyNumberFormat="1" applyFont="1" applyFill="1" applyBorder="1"/>
    <xf numFmtId="3" fontId="4" fillId="4" borderId="6" xfId="1" applyNumberFormat="1" applyFont="1" applyFill="1" applyBorder="1"/>
    <xf numFmtId="164" fontId="4" fillId="4" borderId="6" xfId="0" applyNumberFormat="1" applyFont="1" applyFill="1" applyBorder="1" applyAlignment="1">
      <alignment horizontal="right"/>
    </xf>
    <xf numFmtId="165" fontId="4" fillId="4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right"/>
    </xf>
    <xf numFmtId="9" fontId="4" fillId="4" borderId="1" xfId="2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6" fontId="4" fillId="5" borderId="1" xfId="2" applyNumberFormat="1" applyFont="1" applyFill="1" applyBorder="1"/>
    <xf numFmtId="9" fontId="4" fillId="5" borderId="1" xfId="2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0" xfId="1" applyNumberFormat="1" applyFont="1" applyFill="1"/>
    <xf numFmtId="0" fontId="4" fillId="0" borderId="0" xfId="0" applyFont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9" fontId="4" fillId="6" borderId="1" xfId="2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4" fillId="5" borderId="1" xfId="0" applyNumberFormat="1" applyFont="1" applyFill="1" applyBorder="1"/>
    <xf numFmtId="165" fontId="4" fillId="5" borderId="1" xfId="0" applyNumberFormat="1" applyFont="1" applyFill="1" applyBorder="1"/>
    <xf numFmtId="165" fontId="4" fillId="0" borderId="0" xfId="0" applyNumberFormat="1" applyFont="1"/>
    <xf numFmtId="165" fontId="4" fillId="0" borderId="0" xfId="0" applyNumberFormat="1" applyFont="1"/>
    <xf numFmtId="0" fontId="4" fillId="9" borderId="1" xfId="0" applyFont="1" applyFill="1" applyBorder="1"/>
    <xf numFmtId="165" fontId="4" fillId="9" borderId="1" xfId="1" applyNumberFormat="1" applyFont="1" applyFill="1" applyBorder="1"/>
    <xf numFmtId="165" fontId="4" fillId="9" borderId="0" xfId="0" applyNumberFormat="1" applyFont="1" applyFill="1"/>
    <xf numFmtId="165" fontId="4" fillId="9" borderId="0" xfId="1" applyNumberFormat="1" applyFont="1" applyFill="1"/>
    <xf numFmtId="165" fontId="4" fillId="9" borderId="1" xfId="0" applyNumberFormat="1" applyFont="1" applyFill="1" applyBorder="1"/>
    <xf numFmtId="165" fontId="4" fillId="6" borderId="0" xfId="0" applyNumberFormat="1" applyFont="1" applyFill="1"/>
    <xf numFmtId="0" fontId="4" fillId="3" borderId="8" xfId="0" applyFont="1" applyFill="1" applyBorder="1"/>
    <xf numFmtId="165" fontId="4" fillId="3" borderId="8" xfId="1" applyNumberFormat="1" applyFont="1" applyFill="1" applyBorder="1"/>
    <xf numFmtId="3" fontId="4" fillId="7" borderId="1" xfId="1" applyNumberFormat="1" applyFont="1" applyFill="1" applyBorder="1"/>
    <xf numFmtId="3" fontId="4" fillId="7" borderId="1" xfId="0" applyNumberFormat="1" applyFont="1" applyFill="1" applyBorder="1"/>
    <xf numFmtId="165" fontId="4" fillId="0" borderId="0" xfId="0" applyNumberFormat="1" applyFont="1"/>
    <xf numFmtId="0" fontId="4" fillId="3" borderId="6" xfId="0" applyFont="1" applyFill="1" applyBorder="1"/>
    <xf numFmtId="165" fontId="4" fillId="3" borderId="6" xfId="1" applyNumberFormat="1" applyFont="1" applyFill="1" applyBorder="1"/>
    <xf numFmtId="165" fontId="4" fillId="3" borderId="1" xfId="0" applyNumberFormat="1" applyFont="1" applyFill="1" applyBorder="1"/>
    <xf numFmtId="165" fontId="4" fillId="0" borderId="0" xfId="0" applyNumberFormat="1" applyFont="1"/>
    <xf numFmtId="165" fontId="4" fillId="5" borderId="6" xfId="1" applyNumberFormat="1" applyFont="1" applyFill="1" applyBorder="1" applyAlignment="1">
      <alignment horizontal="right"/>
    </xf>
    <xf numFmtId="0" fontId="4" fillId="5" borderId="8" xfId="0" applyFont="1" applyFill="1" applyBorder="1"/>
    <xf numFmtId="165" fontId="4" fillId="5" borderId="8" xfId="1" applyNumberFormat="1" applyFont="1" applyFill="1" applyBorder="1"/>
    <xf numFmtId="165" fontId="4" fillId="5" borderId="1" xfId="0" applyNumberFormat="1" applyFont="1" applyFill="1" applyBorder="1"/>
    <xf numFmtId="165" fontId="4" fillId="0" borderId="0" xfId="0" applyNumberFormat="1" applyFont="1"/>
    <xf numFmtId="9" fontId="4" fillId="3" borderId="8" xfId="2" applyFont="1" applyFill="1" applyBorder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9" fontId="4" fillId="3" borderId="6" xfId="2" applyFont="1" applyFill="1" applyBorder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1" applyNumberFormat="1" applyFont="1"/>
    <xf numFmtId="165" fontId="4" fillId="0" borderId="0" xfId="1" applyNumberFormat="1" applyFont="1"/>
    <xf numFmtId="9" fontId="4" fillId="4" borderId="0" xfId="0" applyNumberFormat="1" applyFont="1" applyFill="1"/>
    <xf numFmtId="0" fontId="5" fillId="4" borderId="10" xfId="0" applyFont="1" applyFill="1" applyBorder="1" applyAlignment="1">
      <alignment horizontal="center"/>
    </xf>
    <xf numFmtId="0" fontId="4" fillId="4" borderId="10" xfId="0" applyFont="1" applyFill="1" applyBorder="1"/>
    <xf numFmtId="165" fontId="4" fillId="4" borderId="10" xfId="1" applyNumberFormat="1" applyFont="1" applyFill="1" applyBorder="1" applyAlignment="1">
      <alignment horizontal="left" indent="1"/>
    </xf>
    <xf numFmtId="9" fontId="4" fillId="9" borderId="1" xfId="2" applyFont="1" applyFill="1" applyBorder="1"/>
    <xf numFmtId="165" fontId="4" fillId="0" borderId="0" xfId="0" applyNumberFormat="1" applyFont="1"/>
    <xf numFmtId="3" fontId="4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4" fillId="6" borderId="10" xfId="1" applyNumberFormat="1" applyFont="1" applyFill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3" fontId="4" fillId="5" borderId="10" xfId="1" applyNumberFormat="1" applyFont="1" applyFill="1" applyBorder="1" applyAlignment="1">
      <alignment horizontal="right"/>
    </xf>
    <xf numFmtId="3" fontId="4" fillId="7" borderId="10" xfId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4" borderId="10" xfId="1" applyNumberFormat="1" applyFont="1" applyFill="1" applyBorder="1" applyAlignment="1">
      <alignment horizontal="right"/>
    </xf>
    <xf numFmtId="3" fontId="4" fillId="0" borderId="10" xfId="0" applyNumberFormat="1" applyFont="1" applyFill="1" applyBorder="1"/>
    <xf numFmtId="3" fontId="4" fillId="5" borderId="10" xfId="0" applyNumberFormat="1" applyFont="1" applyFill="1" applyBorder="1" applyAlignment="1">
      <alignment horizontal="right"/>
    </xf>
    <xf numFmtId="3" fontId="4" fillId="9" borderId="5" xfId="0" applyNumberFormat="1" applyFont="1" applyFill="1" applyBorder="1"/>
    <xf numFmtId="9" fontId="4" fillId="9" borderId="5" xfId="2" applyFont="1" applyFill="1" applyBorder="1"/>
    <xf numFmtId="165" fontId="4" fillId="0" borderId="1" xfId="0" applyNumberFormat="1" applyFont="1" applyBorder="1"/>
    <xf numFmtId="165" fontId="4" fillId="7" borderId="1" xfId="0" applyNumberFormat="1" applyFont="1" applyFill="1" applyBorder="1"/>
    <xf numFmtId="9" fontId="4" fillId="7" borderId="1" xfId="2" applyFont="1" applyFill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4" borderId="1" xfId="0" applyNumberFormat="1" applyFont="1" applyFill="1" applyBorder="1"/>
    <xf numFmtId="165" fontId="4" fillId="0" borderId="1" xfId="0" applyNumberFormat="1" applyFont="1" applyBorder="1"/>
    <xf numFmtId="165" fontId="5" fillId="0" borderId="10" xfId="1" applyNumberFormat="1" applyFont="1" applyBorder="1" applyAlignment="1">
      <alignment horizontal="center"/>
    </xf>
    <xf numFmtId="165" fontId="4" fillId="5" borderId="10" xfId="1" applyNumberFormat="1" applyFont="1" applyFill="1" applyBorder="1"/>
    <xf numFmtId="165" fontId="4" fillId="5" borderId="10" xfId="0" applyNumberFormat="1" applyFont="1" applyFill="1" applyBorder="1"/>
    <xf numFmtId="165" fontId="4" fillId="3" borderId="10" xfId="1" applyNumberFormat="1" applyFont="1" applyFill="1" applyBorder="1"/>
    <xf numFmtId="165" fontId="4" fillId="5" borderId="10" xfId="0" applyNumberFormat="1" applyFont="1" applyFill="1" applyBorder="1"/>
    <xf numFmtId="165" fontId="4" fillId="6" borderId="10" xfId="1" applyNumberFormat="1" applyFont="1" applyFill="1" applyBorder="1"/>
    <xf numFmtId="165" fontId="4" fillId="5" borderId="11" xfId="1" applyNumberFormat="1" applyFont="1" applyFill="1" applyBorder="1"/>
    <xf numFmtId="0" fontId="4" fillId="3" borderId="10" xfId="0" applyFont="1" applyFill="1" applyBorder="1"/>
    <xf numFmtId="165" fontId="4" fillId="3" borderId="12" xfId="1" applyNumberFormat="1" applyFont="1" applyFill="1" applyBorder="1"/>
    <xf numFmtId="165" fontId="4" fillId="7" borderId="10" xfId="1" applyNumberFormat="1" applyFont="1" applyFill="1" applyBorder="1"/>
    <xf numFmtId="165" fontId="4" fillId="8" borderId="10" xfId="1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0" fontId="5" fillId="4" borderId="6" xfId="0" applyFont="1" applyFill="1" applyBorder="1" applyAlignment="1">
      <alignment horizontal="center"/>
    </xf>
    <xf numFmtId="9" fontId="4" fillId="0" borderId="6" xfId="2" applyFont="1" applyBorder="1" applyAlignment="1">
      <alignment horizontal="center"/>
    </xf>
    <xf numFmtId="165" fontId="4" fillId="0" borderId="1" xfId="0" applyNumberFormat="1" applyFont="1" applyBorder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0" fillId="0" borderId="1" xfId="1" applyNumberFormat="1" applyFont="1" applyBorder="1"/>
    <xf numFmtId="0" fontId="8" fillId="0" borderId="1" xfId="0" applyFont="1" applyBorder="1"/>
    <xf numFmtId="165" fontId="4" fillId="0" borderId="1" xfId="1" applyNumberFormat="1" applyFont="1" applyBorder="1"/>
    <xf numFmtId="167" fontId="4" fillId="0" borderId="1" xfId="1" applyNumberFormat="1" applyFont="1" applyFill="1" applyBorder="1"/>
    <xf numFmtId="3" fontId="4" fillId="0" borderId="0" xfId="1" applyNumberFormat="1" applyFont="1"/>
    <xf numFmtId="3" fontId="4" fillId="5" borderId="0" xfId="1" applyNumberFormat="1" applyFont="1" applyFill="1"/>
    <xf numFmtId="3" fontId="4" fillId="0" borderId="0" xfId="1" applyNumberFormat="1" applyFont="1"/>
    <xf numFmtId="3" fontId="4" fillId="4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3" fontId="4" fillId="0" borderId="1" xfId="1" applyNumberFormat="1" applyFont="1" applyBorder="1"/>
    <xf numFmtId="3" fontId="4" fillId="5" borderId="1" xfId="1" applyNumberFormat="1" applyFont="1" applyFill="1" applyBorder="1"/>
    <xf numFmtId="3" fontId="4" fillId="0" borderId="1" xfId="1" applyNumberFormat="1" applyFont="1" applyBorder="1"/>
    <xf numFmtId="3" fontId="4" fillId="0" borderId="1" xfId="0" applyNumberFormat="1" applyFont="1" applyFill="1" applyBorder="1" applyAlignment="1">
      <alignment horizontal="right"/>
    </xf>
    <xf numFmtId="3" fontId="4" fillId="5" borderId="1" xfId="1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9" fontId="5" fillId="0" borderId="6" xfId="0" applyNumberFormat="1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5" fillId="0" borderId="6" xfId="0" applyFont="1" applyBorder="1"/>
    <xf numFmtId="9" fontId="4" fillId="0" borderId="1" xfId="2" applyFont="1" applyBorder="1" applyProtection="1">
      <protection locked="0"/>
    </xf>
    <xf numFmtId="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0" fontId="4" fillId="0" borderId="8" xfId="0" applyFont="1" applyBorder="1" applyAlignment="1">
      <alignment horizontal="center"/>
    </xf>
    <xf numFmtId="9" fontId="4" fillId="0" borderId="1" xfId="2" applyFont="1" applyFill="1" applyBorder="1" applyProtection="1">
      <protection locked="0"/>
    </xf>
    <xf numFmtId="9" fontId="4" fillId="5" borderId="1" xfId="2" applyFont="1" applyFill="1" applyBorder="1" applyProtection="1">
      <protection locked="0"/>
    </xf>
    <xf numFmtId="9" fontId="4" fillId="4" borderId="1" xfId="0" applyNumberFormat="1" applyFont="1" applyFill="1" applyBorder="1" applyAlignment="1">
      <alignment horizontal="center"/>
    </xf>
    <xf numFmtId="9" fontId="4" fillId="4" borderId="1" xfId="2" applyFont="1" applyFill="1" applyBorder="1" applyProtection="1">
      <protection locked="0"/>
    </xf>
    <xf numFmtId="165" fontId="4" fillId="0" borderId="1" xfId="0" applyNumberFormat="1" applyFont="1" applyBorder="1"/>
    <xf numFmtId="3" fontId="4" fillId="0" borderId="1" xfId="1" applyNumberFormat="1" applyFont="1" applyBorder="1"/>
    <xf numFmtId="0" fontId="4" fillId="0" borderId="1" xfId="0" applyFont="1" applyBorder="1" applyProtection="1">
      <protection locked="0"/>
    </xf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5" borderId="1" xfId="1" applyNumberFormat="1" applyFont="1" applyFill="1" applyBorder="1"/>
    <xf numFmtId="3" fontId="4" fillId="0" borderId="1" xfId="1" applyNumberFormat="1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9" fontId="4" fillId="2" borderId="0" xfId="2" applyFont="1" applyFill="1"/>
    <xf numFmtId="165" fontId="4" fillId="0" borderId="1" xfId="1" applyNumberFormat="1" applyFont="1" applyBorder="1"/>
    <xf numFmtId="165" fontId="4" fillId="0" borderId="1" xfId="0" applyNumberFormat="1" applyFont="1" applyBorder="1"/>
    <xf numFmtId="0" fontId="4" fillId="0" borderId="10" xfId="0" applyFont="1" applyBorder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9" fontId="4" fillId="4" borderId="0" xfId="2" applyFont="1" applyFill="1" applyAlignment="1"/>
    <xf numFmtId="165" fontId="4" fillId="5" borderId="1" xfId="0" applyNumberFormat="1" applyFont="1" applyFill="1" applyBorder="1"/>
    <xf numFmtId="165" fontId="4" fillId="5" borderId="0" xfId="0" applyNumberFormat="1" applyFont="1" applyFill="1"/>
    <xf numFmtId="9" fontId="4" fillId="5" borderId="1" xfId="0" applyNumberFormat="1" applyFont="1" applyFill="1" applyBorder="1"/>
    <xf numFmtId="0" fontId="4" fillId="4" borderId="0" xfId="0" applyFont="1" applyFill="1" applyBorder="1" applyAlignment="1">
      <alignment horizontal="right"/>
    </xf>
    <xf numFmtId="9" fontId="4" fillId="4" borderId="0" xfId="2" applyFont="1" applyFill="1" applyBorder="1" applyAlignment="1">
      <alignment horizontal="center"/>
    </xf>
    <xf numFmtId="9" fontId="4" fillId="4" borderId="0" xfId="2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3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/>
    <xf numFmtId="165" fontId="4" fillId="5" borderId="1" xfId="0" applyNumberFormat="1" applyFont="1" applyFill="1" applyBorder="1"/>
    <xf numFmtId="165" fontId="4" fillId="6" borderId="1" xfId="0" applyNumberFormat="1" applyFont="1" applyFill="1" applyBorder="1" applyAlignment="1">
      <alignment horizontal="right"/>
    </xf>
    <xf numFmtId="165" fontId="4" fillId="6" borderId="1" xfId="0" applyNumberFormat="1" applyFont="1" applyFill="1" applyBorder="1"/>
    <xf numFmtId="165" fontId="4" fillId="4" borderId="1" xfId="0" applyNumberFormat="1" applyFont="1" applyFill="1" applyBorder="1"/>
    <xf numFmtId="165" fontId="4" fillId="0" borderId="0" xfId="0" applyNumberFormat="1" applyFont="1"/>
    <xf numFmtId="165" fontId="4" fillId="7" borderId="1" xfId="0" applyNumberFormat="1" applyFont="1" applyFill="1" applyBorder="1"/>
    <xf numFmtId="165" fontId="4" fillId="7" borderId="1" xfId="0" applyNumberFormat="1" applyFont="1" applyFill="1" applyBorder="1"/>
    <xf numFmtId="0" fontId="4" fillId="6" borderId="0" xfId="0" applyFont="1" applyFill="1"/>
    <xf numFmtId="0" fontId="4" fillId="7" borderId="0" xfId="0" applyFont="1" applyFill="1"/>
    <xf numFmtId="0" fontId="5" fillId="6" borderId="1" xfId="0" applyFont="1" applyFill="1" applyBorder="1" applyAlignment="1">
      <alignment horizontal="right"/>
    </xf>
    <xf numFmtId="9" fontId="4" fillId="0" borderId="1" xfId="0" applyNumberFormat="1" applyFont="1" applyBorder="1"/>
    <xf numFmtId="9" fontId="4" fillId="0" borderId="1" xfId="0" applyNumberFormat="1" applyFont="1" applyBorder="1"/>
    <xf numFmtId="9" fontId="4" fillId="0" borderId="1" xfId="0" applyNumberFormat="1" applyFont="1" applyBorder="1"/>
    <xf numFmtId="165" fontId="4" fillId="7" borderId="1" xfId="0" applyNumberFormat="1" applyFont="1" applyFill="1" applyBorder="1"/>
    <xf numFmtId="165" fontId="4" fillId="7" borderId="1" xfId="1" applyNumberFormat="1" applyFont="1" applyFill="1" applyBorder="1" applyAlignment="1">
      <alignment horizontal="right"/>
    </xf>
    <xf numFmtId="165" fontId="4" fillId="7" borderId="1" xfId="0" applyNumberFormat="1" applyFont="1" applyFill="1" applyBorder="1"/>
    <xf numFmtId="0" fontId="4" fillId="7" borderId="1" xfId="0" applyFont="1" applyFill="1" applyBorder="1" applyAlignment="1">
      <alignment horizontal="right"/>
    </xf>
    <xf numFmtId="3" fontId="5" fillId="6" borderId="1" xfId="1" applyNumberFormat="1" applyFont="1" applyFill="1" applyBorder="1"/>
    <xf numFmtId="9" fontId="5" fillId="6" borderId="1" xfId="2" applyFont="1" applyFill="1" applyBorder="1"/>
    <xf numFmtId="165" fontId="5" fillId="6" borderId="1" xfId="1" applyNumberFormat="1" applyFont="1" applyFill="1" applyBorder="1"/>
    <xf numFmtId="3" fontId="4" fillId="7" borderId="0" xfId="0" applyNumberFormat="1" applyFont="1" applyFill="1"/>
    <xf numFmtId="0" fontId="4" fillId="10" borderId="1" xfId="0" applyFont="1" applyFill="1" applyBorder="1"/>
    <xf numFmtId="165" fontId="4" fillId="10" borderId="1" xfId="1" applyNumberFormat="1" applyFont="1" applyFill="1" applyBorder="1"/>
    <xf numFmtId="165" fontId="4" fillId="10" borderId="1" xfId="0" applyNumberFormat="1" applyFont="1" applyFill="1" applyBorder="1"/>
    <xf numFmtId="165" fontId="4" fillId="10" borderId="1" xfId="0" applyNumberFormat="1" applyFont="1" applyFill="1" applyBorder="1"/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/>
    </xf>
    <xf numFmtId="0" fontId="4" fillId="10" borderId="0" xfId="0" applyFont="1" applyFill="1"/>
    <xf numFmtId="165" fontId="4" fillId="10" borderId="0" xfId="0" applyNumberFormat="1" applyFont="1" applyFill="1"/>
    <xf numFmtId="165" fontId="4" fillId="7" borderId="0" xfId="1" applyNumberFormat="1" applyFont="1" applyFill="1"/>
    <xf numFmtId="3" fontId="4" fillId="10" borderId="1" xfId="1" applyNumberFormat="1" applyFont="1" applyFill="1" applyBorder="1"/>
    <xf numFmtId="3" fontId="4" fillId="10" borderId="1" xfId="0" applyNumberFormat="1" applyFont="1" applyFill="1" applyBorder="1"/>
    <xf numFmtId="3" fontId="4" fillId="10" borderId="10" xfId="1" applyNumberFormat="1" applyFont="1" applyFill="1" applyBorder="1" applyAlignment="1">
      <alignment horizontal="right"/>
    </xf>
    <xf numFmtId="9" fontId="4" fillId="10" borderId="1" xfId="2" applyFont="1" applyFill="1" applyBorder="1"/>
    <xf numFmtId="3" fontId="4" fillId="6" borderId="0" xfId="0" applyNumberFormat="1" applyFont="1" applyFill="1"/>
    <xf numFmtId="3" fontId="4" fillId="10" borderId="0" xfId="0" applyNumberFormat="1" applyFont="1" applyFill="1"/>
    <xf numFmtId="165" fontId="4" fillId="0" borderId="0" xfId="2" applyNumberFormat="1" applyFont="1"/>
    <xf numFmtId="3" fontId="15" fillId="0" borderId="1" xfId="1" applyNumberFormat="1" applyFont="1" applyFill="1" applyBorder="1" applyAlignment="1">
      <alignment horizontal="right"/>
    </xf>
    <xf numFmtId="165" fontId="4" fillId="0" borderId="1" xfId="0" applyNumberFormat="1" applyFont="1" applyBorder="1"/>
    <xf numFmtId="3" fontId="4" fillId="0" borderId="1" xfId="1" applyNumberFormat="1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Border="1" applyAlignment="1">
      <alignment horizontal="right"/>
    </xf>
    <xf numFmtId="3" fontId="4" fillId="5" borderId="1" xfId="1" applyNumberFormat="1" applyFont="1" applyFill="1" applyBorder="1" applyAlignment="1">
      <alignment horizontal="right"/>
    </xf>
    <xf numFmtId="3" fontId="4" fillId="5" borderId="1" xfId="1" applyNumberFormat="1" applyFont="1" applyFill="1" applyBorder="1"/>
    <xf numFmtId="3" fontId="4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'[1]PM emissions'!$B$3</c:f>
              <c:strCache>
                <c:ptCount val="1"/>
                <c:pt idx="0">
                  <c:v>Coal mining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'[1]PM emissions'!$A$4:$A$8</c:f>
              <c:strCache>
                <c:ptCount val="5"/>
                <c:pt idx="0">
                  <c:v>_x0007_2008-09</c:v>
                </c:pt>
                <c:pt idx="1">
                  <c:v>_x0007_2009-10</c:v>
                </c:pt>
                <c:pt idx="2">
                  <c:v>_x0007_2010-11</c:v>
                </c:pt>
                <c:pt idx="3">
                  <c:v>_x0007_2011-12</c:v>
                </c:pt>
                <c:pt idx="4">
                  <c:v>_x0007_2012-13</c:v>
                </c:pt>
              </c:strCache>
            </c:strRef>
          </c:cat>
          <c:val>
            <c:numRef>
              <c:f>'[1]PM emissions'!$B$4:$B$8</c:f>
              <c:numCache>
                <c:formatCode>General</c:formatCode>
                <c:ptCount val="5"/>
                <c:pt idx="0">
                  <c:v>210000.0</c:v>
                </c:pt>
                <c:pt idx="1">
                  <c:v>216810.138</c:v>
                </c:pt>
                <c:pt idx="2">
                  <c:v>289907.919</c:v>
                </c:pt>
                <c:pt idx="3">
                  <c:v>326837.137</c:v>
                </c:pt>
                <c:pt idx="4">
                  <c:v>384874.768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038904"/>
        <c:axId val="-2145953256"/>
      </c:barChart>
      <c:catAx>
        <c:axId val="2115038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953256"/>
        <c:crosses val="autoZero"/>
        <c:auto val="1"/>
        <c:lblAlgn val="ctr"/>
        <c:lblOffset val="100"/>
        <c:noMultiLvlLbl val="0"/>
      </c:catAx>
      <c:valAx>
        <c:axId val="-2145953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15038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'[1]PM emissions'!$B$41</c:f>
              <c:strCache>
                <c:ptCount val="1"/>
                <c:pt idx="0">
                  <c:v>Coal mining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'[1]PM emissions'!$A$42:$A$46</c:f>
              <c:strCache>
                <c:ptCount val="5"/>
                <c:pt idx="0">
                  <c:v>_x0007_2008-09</c:v>
                </c:pt>
                <c:pt idx="1">
                  <c:v>_x0007_2009-10</c:v>
                </c:pt>
                <c:pt idx="2">
                  <c:v>_x0007_2010-11</c:v>
                </c:pt>
                <c:pt idx="3">
                  <c:v>_x0007_2011-12</c:v>
                </c:pt>
                <c:pt idx="4">
                  <c:v>_x0007_2012-13</c:v>
                </c:pt>
              </c:strCache>
            </c:strRef>
          </c:cat>
          <c:val>
            <c:numRef>
              <c:f>'[1]PM emissions'!$B$42:$B$46</c:f>
              <c:numCache>
                <c:formatCode>General</c:formatCode>
                <c:ptCount val="5"/>
                <c:pt idx="0">
                  <c:v>5100.0</c:v>
                </c:pt>
                <c:pt idx="1">
                  <c:v>5465.434</c:v>
                </c:pt>
                <c:pt idx="2">
                  <c:v>5292.775</c:v>
                </c:pt>
                <c:pt idx="3">
                  <c:v>7700.489</c:v>
                </c:pt>
                <c:pt idx="4">
                  <c:v>7385.25</c:v>
                </c:pt>
              </c:numCache>
            </c:numRef>
          </c:val>
        </c:ser>
        <c:ser>
          <c:idx val="1"/>
          <c:order val="1"/>
          <c:tx>
            <c:strRef>
              <c:f>'[1]PM emissions'!$C$41</c:f>
              <c:strCache>
                <c:ptCount val="1"/>
                <c:pt idx="0">
                  <c:v>All sources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'[1]PM emissions'!$A$42:$A$46</c:f>
              <c:strCache>
                <c:ptCount val="5"/>
                <c:pt idx="0">
                  <c:v>_x0007_2008-09</c:v>
                </c:pt>
                <c:pt idx="1">
                  <c:v>_x0007_2009-10</c:v>
                </c:pt>
                <c:pt idx="2">
                  <c:v>_x0007_2010-11</c:v>
                </c:pt>
                <c:pt idx="3">
                  <c:v>_x0007_2011-12</c:v>
                </c:pt>
                <c:pt idx="4">
                  <c:v>_x0007_2012-13</c:v>
                </c:pt>
              </c:strCache>
            </c:strRef>
          </c:cat>
          <c:val>
            <c:numRef>
              <c:f>'[1]PM emissions'!$C$42:$C$46</c:f>
              <c:numCache>
                <c:formatCode>General</c:formatCode>
                <c:ptCount val="5"/>
                <c:pt idx="0">
                  <c:v>33000.0</c:v>
                </c:pt>
                <c:pt idx="1">
                  <c:v>28000.0</c:v>
                </c:pt>
                <c:pt idx="2">
                  <c:v>31000.0</c:v>
                </c:pt>
                <c:pt idx="3">
                  <c:v>34000.0</c:v>
                </c:pt>
                <c:pt idx="4">
                  <c:v>32000.0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959592"/>
        <c:axId val="-2112956616"/>
      </c:barChart>
      <c:catAx>
        <c:axId val="-2112959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956616"/>
        <c:crosses val="autoZero"/>
        <c:auto val="1"/>
        <c:lblAlgn val="ctr"/>
        <c:lblOffset val="100"/>
        <c:noMultiLvlLbl val="0"/>
      </c:catAx>
      <c:valAx>
        <c:axId val="-211295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959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95292498307"/>
          <c:y val="0.0576922997505231"/>
          <c:w val="0.812778121484814"/>
          <c:h val="0.789484225884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'[1]PM emissions'!$I$10</c:f>
              <c:strCache>
                <c:ptCount val="1"/>
                <c:pt idx="0">
                  <c:v>Coal mining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'[1]PM emissions'!$H$11:$H$15</c:f>
              <c:strCache>
                <c:ptCount val="5"/>
                <c:pt idx="0">
                  <c:v>_x0007_2008-09</c:v>
                </c:pt>
                <c:pt idx="1">
                  <c:v>_x0007_2009-10</c:v>
                </c:pt>
                <c:pt idx="2">
                  <c:v>_x0007_2010-11</c:v>
                </c:pt>
                <c:pt idx="3">
                  <c:v>_x0007_2011-12</c:v>
                </c:pt>
                <c:pt idx="4">
                  <c:v>_x0007_2012-13</c:v>
                </c:pt>
              </c:strCache>
            </c:strRef>
          </c:cat>
          <c:val>
            <c:numRef>
              <c:f>'[1]PM emissions'!$I$11:$I$15</c:f>
              <c:numCache>
                <c:formatCode>General</c:formatCode>
                <c:ptCount val="5"/>
                <c:pt idx="0">
                  <c:v>210000.0</c:v>
                </c:pt>
                <c:pt idx="1">
                  <c:v>216810.138</c:v>
                </c:pt>
                <c:pt idx="2">
                  <c:v>289907.919</c:v>
                </c:pt>
                <c:pt idx="3">
                  <c:v>326837.137</c:v>
                </c:pt>
                <c:pt idx="4">
                  <c:v>384874.768</c:v>
                </c:pt>
              </c:numCache>
            </c:numRef>
          </c:val>
        </c:ser>
        <c:ser>
          <c:idx val="1"/>
          <c:order val="1"/>
          <c:tx>
            <c:strRef>
              <c:f>'[1]PM emissions'!$J$10</c:f>
              <c:strCache>
                <c:ptCount val="1"/>
                <c:pt idx="0">
                  <c:v>All sources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'[1]PM emissions'!$H$11:$H$15</c:f>
              <c:strCache>
                <c:ptCount val="5"/>
                <c:pt idx="0">
                  <c:v>_x0007_2008-09</c:v>
                </c:pt>
                <c:pt idx="1">
                  <c:v>_x0007_2009-10</c:v>
                </c:pt>
                <c:pt idx="2">
                  <c:v>_x0007_2010-11</c:v>
                </c:pt>
                <c:pt idx="3">
                  <c:v>_x0007_2011-12</c:v>
                </c:pt>
                <c:pt idx="4">
                  <c:v>_x0007_2012-13</c:v>
                </c:pt>
              </c:strCache>
            </c:strRef>
          </c:cat>
          <c:val>
            <c:numRef>
              <c:f>'[1]PM emissions'!$J$11:$J$15</c:f>
              <c:numCache>
                <c:formatCode>General</c:formatCode>
                <c:ptCount val="5"/>
                <c:pt idx="0">
                  <c:v>530000.0</c:v>
                </c:pt>
                <c:pt idx="1">
                  <c:v>530000.0</c:v>
                </c:pt>
                <c:pt idx="2">
                  <c:v>640000.0</c:v>
                </c:pt>
                <c:pt idx="3">
                  <c:v>740000.0</c:v>
                </c:pt>
                <c:pt idx="4">
                  <c:v>830000.0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928296"/>
        <c:axId val="-2112925320"/>
      </c:barChart>
      <c:catAx>
        <c:axId val="-21129282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925320"/>
        <c:crosses val="autoZero"/>
        <c:auto val="1"/>
        <c:lblAlgn val="ctr"/>
        <c:lblOffset val="100"/>
        <c:noMultiLvlLbl val="0"/>
      </c:catAx>
      <c:valAx>
        <c:axId val="-2112925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-2112928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0450797610236"/>
          <c:y val="0.0979245226137709"/>
          <c:w val="0.251948256467942"/>
          <c:h val="0.18002475358945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national!$A$111</c:f>
              <c:strCache>
                <c:ptCount val="1"/>
                <c:pt idx="0">
                  <c:v>Electricity generation</c:v>
                </c:pt>
              </c:strCache>
            </c:strRef>
          </c:tx>
          <c:cat>
            <c:strRef>
              <c:f>national!$B$110:$F$110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national!$B$111:$F$111</c:f>
              <c:numCache>
                <c:formatCode>_(* #,##0_);_(* \(#,##0\);_(* "-"??_);_(@_)</c:formatCode>
                <c:ptCount val="5"/>
                <c:pt idx="0">
                  <c:v>33000.0</c:v>
                </c:pt>
                <c:pt idx="1">
                  <c:v>24000.0</c:v>
                </c:pt>
                <c:pt idx="2">
                  <c:v>26000.0</c:v>
                </c:pt>
                <c:pt idx="3">
                  <c:v>25000.0</c:v>
                </c:pt>
                <c:pt idx="4">
                  <c:v>21000.0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national!$A$112</c:f>
              <c:strCache>
                <c:ptCount val="1"/>
                <c:pt idx="0">
                  <c:v>Coal mining</c:v>
                </c:pt>
              </c:strCache>
            </c:strRef>
          </c:tx>
          <c:cat>
            <c:strRef>
              <c:f>national!$B$110:$F$110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national!$B$112:$F$112</c:f>
              <c:numCache>
                <c:formatCode>_(* #,##0_);_(* \(#,##0\);_(* "-"??_);_(@_)</c:formatCode>
                <c:ptCount val="5"/>
                <c:pt idx="0">
                  <c:v>210000.0</c:v>
                </c:pt>
                <c:pt idx="1">
                  <c:v>220000.0</c:v>
                </c:pt>
                <c:pt idx="2">
                  <c:v>290000.0</c:v>
                </c:pt>
                <c:pt idx="3">
                  <c:v>330000.0</c:v>
                </c:pt>
                <c:pt idx="4">
                  <c:v>380000.0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national!$A$113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national!$B$110:$F$110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national!$B$113:$F$113</c:f>
              <c:numCache>
                <c:formatCode>_(* #,##0_);_(* \(#,##0\);_(* "-"??_);_(@_)</c:formatCode>
                <c:ptCount val="5"/>
                <c:pt idx="0">
                  <c:v>530000.0</c:v>
                </c:pt>
                <c:pt idx="1">
                  <c:v>530000.0</c:v>
                </c:pt>
                <c:pt idx="2">
                  <c:v>640000.0</c:v>
                </c:pt>
                <c:pt idx="3">
                  <c:v>740000.0</c:v>
                </c:pt>
                <c:pt idx="4">
                  <c:v>830000.0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274280"/>
        <c:axId val="-2113188136"/>
      </c:lineChart>
      <c:catAx>
        <c:axId val="-21132742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3188136"/>
        <c:crosses val="autoZero"/>
        <c:auto val="1"/>
        <c:lblAlgn val="ctr"/>
        <c:lblOffset val="100"/>
        <c:noMultiLvlLbl val="0"/>
      </c:catAx>
      <c:valAx>
        <c:axId val="-21131881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113274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national!$A$10:$A$14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national!$B$10:$B$14</c:f>
              <c:numCache>
                <c:formatCode>#,##0</c:formatCode>
                <c:ptCount val="5"/>
                <c:pt idx="0">
                  <c:v>216810.138</c:v>
                </c:pt>
                <c:pt idx="1">
                  <c:v>289907.919</c:v>
                </c:pt>
                <c:pt idx="2">
                  <c:v>326837.137</c:v>
                </c:pt>
                <c:pt idx="3">
                  <c:v>384874.768</c:v>
                </c:pt>
                <c:pt idx="4">
                  <c:v>434864.0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949944"/>
        <c:axId val="-2145946840"/>
      </c:barChart>
      <c:catAx>
        <c:axId val="-21459499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946840"/>
        <c:crosses val="autoZero"/>
        <c:auto val="1"/>
        <c:lblAlgn val="ctr"/>
        <c:lblOffset val="100"/>
        <c:noMultiLvlLbl val="0"/>
      </c:catAx>
      <c:valAx>
        <c:axId val="-2145946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145949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071861744048"/>
          <c:y val="0.05"/>
          <c:w val="0.629484666089929"/>
          <c:h val="0.817552970651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 PM10'!$B$8</c:f>
              <c:strCache>
                <c:ptCount val="1"/>
                <c:pt idx="0">
                  <c:v>All sources (tonnes)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'electricity PM10'!$C$7:$G$7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'electricity PM10'!$C$8:$G$8</c:f>
              <c:numCache>
                <c:formatCode>_(* #,##0_);_(* \(#,##0\);_(* "-"??_);_(@_)</c:formatCode>
                <c:ptCount val="5"/>
                <c:pt idx="0">
                  <c:v>530000.0</c:v>
                </c:pt>
                <c:pt idx="1">
                  <c:v>530000.0</c:v>
                </c:pt>
                <c:pt idx="2">
                  <c:v>640000.0</c:v>
                </c:pt>
                <c:pt idx="3">
                  <c:v>740000.0</c:v>
                </c:pt>
                <c:pt idx="4">
                  <c:v>830000.0</c:v>
                </c:pt>
              </c:numCache>
            </c:numRef>
          </c:val>
        </c:ser>
        <c:ser>
          <c:idx val="1"/>
          <c:order val="1"/>
          <c:tx>
            <c:strRef>
              <c:f>'electricity PM10'!$B$9</c:f>
              <c:strCache>
                <c:ptCount val="1"/>
                <c:pt idx="0">
                  <c:v>Electricity generation (tonnes)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'electricity PM10'!$C$7:$G$7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'electricity PM10'!$C$9:$G$9</c:f>
              <c:numCache>
                <c:formatCode>_(* #,##0_);_(* \(#,##0\);_(* "-"??_);_(@_)</c:formatCode>
                <c:ptCount val="5"/>
                <c:pt idx="0">
                  <c:v>33000.0</c:v>
                </c:pt>
                <c:pt idx="1">
                  <c:v>24000.0</c:v>
                </c:pt>
                <c:pt idx="2">
                  <c:v>26000.0</c:v>
                </c:pt>
                <c:pt idx="3">
                  <c:v>25000.0</c:v>
                </c:pt>
                <c:pt idx="4">
                  <c:v>21000.0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828072"/>
        <c:axId val="-2112825096"/>
      </c:barChart>
      <c:catAx>
        <c:axId val="-21128280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825096"/>
        <c:crosses val="autoZero"/>
        <c:auto val="1"/>
        <c:lblAlgn val="ctr"/>
        <c:lblOffset val="100"/>
        <c:noMultiLvlLbl val="0"/>
      </c:catAx>
      <c:valAx>
        <c:axId val="-21128250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112828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6223221017328"/>
          <c:y val="0.0833528990694345"/>
          <c:w val="0.271300610215196"/>
          <c:h val="0.2302247673586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922839289727"/>
          <c:y val="0.0595541326603475"/>
          <c:w val="0.711513448019742"/>
          <c:h val="0.782690508213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 PM2.5'!$B$5</c:f>
              <c:strCache>
                <c:ptCount val="1"/>
                <c:pt idx="0">
                  <c:v>All sources (kg)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'electricity PM2.5'!$C$4:$H$4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'electricity PM2.5'!$C$5:$H$5</c:f>
              <c:numCache>
                <c:formatCode>#,##0</c:formatCode>
                <c:ptCount val="6"/>
                <c:pt idx="0">
                  <c:v>33000.0</c:v>
                </c:pt>
                <c:pt idx="1">
                  <c:v>28000.0</c:v>
                </c:pt>
                <c:pt idx="2">
                  <c:v>31000.0</c:v>
                </c:pt>
                <c:pt idx="3">
                  <c:v>34000.0</c:v>
                </c:pt>
                <c:pt idx="4">
                  <c:v>32000.0</c:v>
                </c:pt>
                <c:pt idx="5">
                  <c:v>32000.0</c:v>
                </c:pt>
              </c:numCache>
            </c:numRef>
          </c:val>
        </c:ser>
        <c:ser>
          <c:idx val="1"/>
          <c:order val="1"/>
          <c:tx>
            <c:strRef>
              <c:f>'electricity PM2.5'!$B$6</c:f>
              <c:strCache>
                <c:ptCount val="1"/>
                <c:pt idx="0">
                  <c:v>Electricity generation (kg)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'electricity PM2.5'!$C$4:$H$4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'electricity PM2.5'!$C$6:$H$6</c:f>
              <c:numCache>
                <c:formatCode>#,##0</c:formatCode>
                <c:ptCount val="6"/>
                <c:pt idx="0">
                  <c:v>15000.0</c:v>
                </c:pt>
                <c:pt idx="1">
                  <c:v>9600.0</c:v>
                </c:pt>
                <c:pt idx="2">
                  <c:v>12000.0</c:v>
                </c:pt>
                <c:pt idx="3">
                  <c:v>12000.0</c:v>
                </c:pt>
                <c:pt idx="4">
                  <c:v>9900.0</c:v>
                </c:pt>
                <c:pt idx="5">
                  <c:v>8800.0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586312"/>
        <c:axId val="2073601352"/>
      </c:barChart>
      <c:catAx>
        <c:axId val="2073586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3601352"/>
        <c:crosses val="autoZero"/>
        <c:auto val="1"/>
        <c:lblAlgn val="ctr"/>
        <c:lblOffset val="100"/>
        <c:noMultiLvlLbl val="0"/>
      </c:catAx>
      <c:valAx>
        <c:axId val="2073601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358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847924224454"/>
          <c:y val="0.0308087127227152"/>
          <c:w val="0.317844764350603"/>
          <c:h val="0.16959243572992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Latrobe!$B$47</c:f>
              <c:strCache>
                <c:ptCount val="1"/>
                <c:pt idx="0">
                  <c:v>EnergyAustralia (Yallourn North)</c:v>
                </c:pt>
              </c:strCache>
            </c:strRef>
          </c:tx>
          <c:invertIfNegative val="0"/>
          <c:cat>
            <c:strRef>
              <c:f>Latrobe!$C$46:$H$46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Latrobe!$C$47:$H$47</c:f>
              <c:numCache>
                <c:formatCode>_(* #,##0_);_(* \(#,##0\);_(* "-"??_);_(@_)</c:formatCode>
                <c:ptCount val="6"/>
                <c:pt idx="0">
                  <c:v>3.36E6</c:v>
                </c:pt>
                <c:pt idx="1">
                  <c:v>3.25E6</c:v>
                </c:pt>
                <c:pt idx="2">
                  <c:v>3.19E6</c:v>
                </c:pt>
                <c:pt idx="3">
                  <c:v>3.01E6</c:v>
                </c:pt>
                <c:pt idx="4">
                  <c:v>2.188E6</c:v>
                </c:pt>
                <c:pt idx="5">
                  <c:v>2.3246E6</c:v>
                </c:pt>
              </c:numCache>
            </c:numRef>
          </c:val>
        </c:ser>
        <c:ser>
          <c:idx val="1"/>
          <c:order val="1"/>
          <c:tx>
            <c:strRef>
              <c:f>Latrobe!$B$48</c:f>
              <c:strCache>
                <c:ptCount val="1"/>
                <c:pt idx="0">
                  <c:v>AGL Loy Yang (Traralgon)</c:v>
                </c:pt>
              </c:strCache>
            </c:strRef>
          </c:tx>
          <c:invertIfNegative val="0"/>
          <c:cat>
            <c:strRef>
              <c:f>Latrobe!$C$46:$H$46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Latrobe!$C$48:$H$48</c:f>
              <c:numCache>
                <c:formatCode>_(* #,##0_);_(* \(#,##0\);_(* "-"??_);_(@_)</c:formatCode>
                <c:ptCount val="6"/>
                <c:pt idx="0">
                  <c:v>2.77E6</c:v>
                </c:pt>
                <c:pt idx="1">
                  <c:v>3.1E6</c:v>
                </c:pt>
                <c:pt idx="2">
                  <c:v>4.214E6</c:v>
                </c:pt>
                <c:pt idx="3">
                  <c:v>3.670224758871E6</c:v>
                </c:pt>
                <c:pt idx="4">
                  <c:v>3.41261723E6</c:v>
                </c:pt>
                <c:pt idx="5">
                  <c:v>3.0447124E6</c:v>
                </c:pt>
              </c:numCache>
            </c:numRef>
          </c:val>
        </c:ser>
        <c:ser>
          <c:idx val="2"/>
          <c:order val="2"/>
          <c:tx>
            <c:strRef>
              <c:f>Latrobe!$B$49</c:f>
              <c:strCache>
                <c:ptCount val="1"/>
                <c:pt idx="0">
                  <c:v>GDF SUEZ Hazelwood (Morwell)</c:v>
                </c:pt>
              </c:strCache>
            </c:strRef>
          </c:tx>
          <c:invertIfNegative val="0"/>
          <c:cat>
            <c:strRef>
              <c:f>Latrobe!$C$46:$H$46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Latrobe!$C$49:$H$49</c:f>
              <c:numCache>
                <c:formatCode>_(* #,##0_);_(* \(#,##0\);_(* "-"??_);_(@_)</c:formatCode>
                <c:ptCount val="6"/>
                <c:pt idx="0">
                  <c:v>1.328536E6</c:v>
                </c:pt>
                <c:pt idx="1">
                  <c:v>1.389616E6</c:v>
                </c:pt>
                <c:pt idx="2">
                  <c:v>3.348393E6</c:v>
                </c:pt>
                <c:pt idx="3">
                  <c:v>3.085862E6</c:v>
                </c:pt>
                <c:pt idx="4">
                  <c:v>3.007948E6</c:v>
                </c:pt>
                <c:pt idx="5">
                  <c:v>4.240965E6</c:v>
                </c:pt>
              </c:numCache>
            </c:numRef>
          </c:val>
        </c:ser>
        <c:ser>
          <c:idx val="3"/>
          <c:order val="3"/>
          <c:tx>
            <c:strRef>
              <c:f>Latrobe!$B$50</c:f>
              <c:strCache>
                <c:ptCount val="1"/>
                <c:pt idx="0">
                  <c:v>Loy Yang B Power Station (Traralgon)</c:v>
                </c:pt>
              </c:strCache>
            </c:strRef>
          </c:tx>
          <c:invertIfNegative val="0"/>
          <c:cat>
            <c:strRef>
              <c:f>Latrobe!$C$46:$H$46</c:f>
              <c:strCache>
                <c:ptCount val="6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</c:strCache>
            </c:strRef>
          </c:cat>
          <c:val>
            <c:numRef>
              <c:f>Latrobe!$C$50:$H$50</c:f>
              <c:numCache>
                <c:formatCode>_(* #,##0_);_(* \(#,##0\);_(* "-"??_);_(@_)</c:formatCode>
                <c:ptCount val="6"/>
                <c:pt idx="0">
                  <c:v>368038.6</c:v>
                </c:pt>
                <c:pt idx="1">
                  <c:v>1.1100391E6</c:v>
                </c:pt>
                <c:pt idx="2">
                  <c:v>1.47000902E6</c:v>
                </c:pt>
                <c:pt idx="3">
                  <c:v>1.5200136E6</c:v>
                </c:pt>
                <c:pt idx="4">
                  <c:v>1.39684456E6</c:v>
                </c:pt>
                <c:pt idx="5">
                  <c:v>1.729921E6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817080"/>
        <c:axId val="-2112813960"/>
      </c:barChart>
      <c:catAx>
        <c:axId val="-21128170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813960"/>
        <c:crosses val="autoZero"/>
        <c:auto val="1"/>
        <c:lblAlgn val="ctr"/>
        <c:lblOffset val="100"/>
        <c:noMultiLvlLbl val="0"/>
      </c:catAx>
      <c:valAx>
        <c:axId val="-2112813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112817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67736</xdr:colOff>
      <xdr:row>15</xdr:row>
      <xdr:rowOff>143933</xdr:rowOff>
    </xdr:from>
    <xdr:to>
      <xdr:col>5</xdr:col>
      <xdr:colOff>8469</xdr:colOff>
      <xdr:row>33</xdr:row>
      <xdr:rowOff>127001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33866</xdr:colOff>
      <xdr:row>70</xdr:row>
      <xdr:rowOff>127001</xdr:rowOff>
    </xdr:from>
    <xdr:to>
      <xdr:col>6</xdr:col>
      <xdr:colOff>491065</xdr:colOff>
      <xdr:row>88</xdr:row>
      <xdr:rowOff>110068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279401</xdr:colOff>
      <xdr:row>34</xdr:row>
      <xdr:rowOff>143933</xdr:rowOff>
    </xdr:from>
    <xdr:to>
      <xdr:col>8</xdr:col>
      <xdr:colOff>245534</xdr:colOff>
      <xdr:row>51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245533</xdr:colOff>
      <xdr:row>114</xdr:row>
      <xdr:rowOff>16933</xdr:rowOff>
    </xdr:from>
    <xdr:to>
      <xdr:col>5</xdr:col>
      <xdr:colOff>330200</xdr:colOff>
      <xdr:row>133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93132</xdr:colOff>
      <xdr:row>16</xdr:row>
      <xdr:rowOff>33866</xdr:rowOff>
    </xdr:from>
    <xdr:to>
      <xdr:col>10</xdr:col>
      <xdr:colOff>660399</xdr:colOff>
      <xdr:row>35</xdr:row>
      <xdr:rowOff>33866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2054411</xdr:colOff>
      <xdr:row>11</xdr:row>
      <xdr:rowOff>52294</xdr:rowOff>
    </xdr:from>
    <xdr:to>
      <xdr:col>6</xdr:col>
      <xdr:colOff>231588</xdr:colOff>
      <xdr:row>31</xdr:row>
      <xdr:rowOff>7470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52294</xdr:colOff>
      <xdr:row>8</xdr:row>
      <xdr:rowOff>134470</xdr:rowOff>
    </xdr:from>
    <xdr:to>
      <xdr:col>4</xdr:col>
      <xdr:colOff>515471</xdr:colOff>
      <xdr:row>25</xdr:row>
      <xdr:rowOff>44823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72</xdr:row>
      <xdr:rowOff>69321</xdr:rowOff>
    </xdr:from>
    <xdr:to>
      <xdr:col>8</xdr:col>
      <xdr:colOff>341312</xdr:colOff>
      <xdr:row>91</xdr:row>
      <xdr:rowOff>101071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whelan/Documents/Microsoft%20User%20Data/Office%202008%20AutoRecovery/NPI%20PM10%20all%20sources,%20coal%20mining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 emissions"/>
      <sheetName val="PM sources"/>
      <sheetName val="major emitters"/>
    </sheetNames>
    <sheetDataSet>
      <sheetData sheetId="0">
        <row r="3">
          <cell r="B3" t="str">
            <v>Coal mining</v>
          </cell>
        </row>
        <row r="4">
          <cell r="A4" t="str">
            <v>2008-09</v>
          </cell>
          <cell r="B4">
            <v>210000</v>
          </cell>
        </row>
        <row r="5">
          <cell r="A5" t="str">
            <v>2009-10</v>
          </cell>
          <cell r="B5">
            <v>216810.13800000001</v>
          </cell>
        </row>
        <row r="6">
          <cell r="A6" t="str">
            <v>2010-11</v>
          </cell>
          <cell r="B6">
            <v>289907.91899999999</v>
          </cell>
        </row>
        <row r="7">
          <cell r="A7" t="str">
            <v>2011-12</v>
          </cell>
          <cell r="B7">
            <v>326837.13699999999</v>
          </cell>
        </row>
        <row r="8">
          <cell r="A8" t="str">
            <v>2012-13</v>
          </cell>
          <cell r="B8">
            <v>384874.76799999998</v>
          </cell>
        </row>
        <row r="10">
          <cell r="I10" t="str">
            <v>Coal mining</v>
          </cell>
          <cell r="J10" t="str">
            <v>All sources</v>
          </cell>
        </row>
        <row r="11">
          <cell r="H11" t="str">
            <v>2008-09</v>
          </cell>
          <cell r="I11">
            <v>210000</v>
          </cell>
          <cell r="J11">
            <v>530000</v>
          </cell>
        </row>
        <row r="12">
          <cell r="H12" t="str">
            <v>2009-10</v>
          </cell>
          <cell r="I12">
            <v>216810.13800000001</v>
          </cell>
          <cell r="J12">
            <v>530000</v>
          </cell>
        </row>
        <row r="13">
          <cell r="H13" t="str">
            <v>2010-11</v>
          </cell>
          <cell r="I13">
            <v>289907.91899999999</v>
          </cell>
          <cell r="J13">
            <v>640000</v>
          </cell>
        </row>
        <row r="14">
          <cell r="H14" t="str">
            <v>2011-12</v>
          </cell>
          <cell r="I14">
            <v>326837.13699999999</v>
          </cell>
          <cell r="J14">
            <v>740000</v>
          </cell>
        </row>
        <row r="15">
          <cell r="H15" t="str">
            <v>2012-13</v>
          </cell>
          <cell r="I15">
            <v>384874.76799999998</v>
          </cell>
          <cell r="J15">
            <v>830000</v>
          </cell>
        </row>
        <row r="41">
          <cell r="B41" t="str">
            <v>Coal mining</v>
          </cell>
          <cell r="C41" t="str">
            <v>All sources</v>
          </cell>
        </row>
        <row r="42">
          <cell r="A42" t="str">
            <v>2008-09</v>
          </cell>
          <cell r="B42">
            <v>5100</v>
          </cell>
          <cell r="C42">
            <v>33000</v>
          </cell>
        </row>
        <row r="43">
          <cell r="A43" t="str">
            <v>2009-10</v>
          </cell>
          <cell r="B43">
            <v>5465.4340000000002</v>
          </cell>
          <cell r="C43">
            <v>28000</v>
          </cell>
        </row>
        <row r="44">
          <cell r="A44" t="str">
            <v>2010-11</v>
          </cell>
          <cell r="B44">
            <v>5292.7749999999996</v>
          </cell>
          <cell r="C44">
            <v>31000</v>
          </cell>
        </row>
        <row r="45">
          <cell r="A45" t="str">
            <v>2011-12</v>
          </cell>
          <cell r="B45">
            <v>7700.4889999999996</v>
          </cell>
          <cell r="C45">
            <v>34000</v>
          </cell>
        </row>
        <row r="46">
          <cell r="A46" t="str">
            <v>2012-13</v>
          </cell>
          <cell r="B46">
            <v>7385.25</v>
          </cell>
          <cell r="C46">
            <v>32000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5"/>
  <sheetViews>
    <sheetView view="pageLayout" topLeftCell="A8" zoomScale="150" workbookViewId="0">
      <selection activeCell="E11" sqref="E11"/>
    </sheetView>
  </sheetViews>
  <sheetFormatPr baseColWidth="10" defaultRowHeight="11" x14ac:dyDescent="0"/>
  <cols>
    <col min="1" max="1" width="19.42578125" style="32" customWidth="1"/>
    <col min="2" max="2" width="8.42578125" style="32" customWidth="1"/>
    <col min="3" max="4" width="7.5703125" style="32" customWidth="1"/>
    <col min="5" max="5" width="7.28515625" style="32" customWidth="1"/>
    <col min="6" max="6" width="7.140625" style="32" customWidth="1"/>
    <col min="7" max="7" width="8.5703125" style="32" customWidth="1"/>
    <col min="8" max="9" width="8.7109375" style="32" customWidth="1"/>
    <col min="10" max="10" width="8.5703125" style="32" customWidth="1"/>
    <col min="11" max="16384" width="10.7109375" style="32"/>
  </cols>
  <sheetData>
    <row r="2" spans="1:10" ht="12" thickBot="1">
      <c r="A2" s="2" t="s">
        <v>2710</v>
      </c>
    </row>
    <row r="3" spans="1:10" s="249" customFormat="1" ht="22">
      <c r="B3" s="250" t="s">
        <v>2708</v>
      </c>
      <c r="C3" s="251" t="s">
        <v>2577</v>
      </c>
      <c r="D3" s="251" t="s">
        <v>2709</v>
      </c>
      <c r="E3" s="251" t="s">
        <v>2121</v>
      </c>
      <c r="F3" s="251" t="s">
        <v>2707</v>
      </c>
      <c r="G3" s="251" t="s">
        <v>2122</v>
      </c>
      <c r="H3" s="251" t="s">
        <v>2299</v>
      </c>
      <c r="I3" s="251" t="s">
        <v>2300</v>
      </c>
      <c r="J3" s="251" t="s">
        <v>2711</v>
      </c>
    </row>
    <row r="4" spans="1:10">
      <c r="A4" s="17" t="s">
        <v>2574</v>
      </c>
      <c r="B4" s="222">
        <v>134080.43700000001</v>
      </c>
      <c r="C4" s="22"/>
      <c r="D4" s="222">
        <v>460000</v>
      </c>
      <c r="E4" s="10">
        <f t="shared" ref="E4:E14" si="0">B4/D4</f>
        <v>0.29147921086956524</v>
      </c>
      <c r="F4" s="7" t="s">
        <v>2576</v>
      </c>
      <c r="G4" s="222">
        <v>5797</v>
      </c>
      <c r="H4" s="222">
        <v>1778</v>
      </c>
      <c r="I4" s="222">
        <v>118773</v>
      </c>
      <c r="J4" s="6"/>
    </row>
    <row r="5" spans="1:10">
      <c r="A5" s="17" t="s">
        <v>2573</v>
      </c>
      <c r="B5" s="222">
        <v>170586.571</v>
      </c>
      <c r="C5" s="10">
        <f t="shared" ref="C5:C10" si="1">(B5-B4)/B4</f>
        <v>0.27227039840271394</v>
      </c>
      <c r="D5" s="222">
        <v>460000</v>
      </c>
      <c r="E5" s="10">
        <f t="shared" si="0"/>
        <v>0.37084037173913043</v>
      </c>
      <c r="F5" s="7" t="s">
        <v>2576</v>
      </c>
      <c r="G5" s="222">
        <v>6278</v>
      </c>
      <c r="H5" s="222">
        <v>2001</v>
      </c>
      <c r="I5" s="222">
        <v>157213</v>
      </c>
      <c r="J5" s="6">
        <v>66</v>
      </c>
    </row>
    <row r="6" spans="1:10">
      <c r="A6" s="17" t="s">
        <v>2572</v>
      </c>
      <c r="B6" s="222">
        <v>183972.663</v>
      </c>
      <c r="C6" s="10">
        <f t="shared" si="1"/>
        <v>7.8470960061680375E-2</v>
      </c>
      <c r="D6" s="222">
        <v>490000</v>
      </c>
      <c r="E6" s="10">
        <f t="shared" si="0"/>
        <v>0.3754544142857143</v>
      </c>
      <c r="F6" s="7" t="s">
        <v>2576</v>
      </c>
      <c r="G6" s="222">
        <v>7752</v>
      </c>
      <c r="H6" s="222">
        <v>2322</v>
      </c>
      <c r="I6" s="222">
        <v>133678</v>
      </c>
      <c r="J6" s="6">
        <v>87</v>
      </c>
    </row>
    <row r="7" spans="1:10">
      <c r="A7" s="17" t="s">
        <v>2575</v>
      </c>
      <c r="B7" s="222">
        <v>196845.307</v>
      </c>
      <c r="C7" s="10">
        <f t="shared" si="1"/>
        <v>6.9970417289660039E-2</v>
      </c>
      <c r="D7" s="222">
        <v>570000</v>
      </c>
      <c r="E7" s="10">
        <f t="shared" si="0"/>
        <v>0.34534264385964913</v>
      </c>
      <c r="F7" s="7" t="s">
        <v>2576</v>
      </c>
      <c r="G7" s="222">
        <v>8278</v>
      </c>
      <c r="H7" s="222">
        <v>4460</v>
      </c>
      <c r="I7" s="222">
        <v>155676</v>
      </c>
      <c r="J7" s="6">
        <v>99</v>
      </c>
    </row>
    <row r="8" spans="1:10">
      <c r="A8" s="17" t="s">
        <v>2571</v>
      </c>
      <c r="B8" s="222">
        <v>211630.747</v>
      </c>
      <c r="C8" s="10">
        <f t="shared" si="1"/>
        <v>7.5111976126512395E-2</v>
      </c>
      <c r="D8" s="222">
        <v>570000</v>
      </c>
      <c r="E8" s="10">
        <f t="shared" si="0"/>
        <v>0.37128201228070173</v>
      </c>
      <c r="F8" s="7" t="s">
        <v>2576</v>
      </c>
      <c r="G8" s="222">
        <v>10698</v>
      </c>
      <c r="H8" s="222">
        <v>4004</v>
      </c>
      <c r="I8" s="222">
        <v>211455</v>
      </c>
      <c r="J8" s="6">
        <v>98</v>
      </c>
    </row>
    <row r="9" spans="1:10">
      <c r="A9" s="17" t="s">
        <v>2365</v>
      </c>
      <c r="B9" s="222">
        <v>210000</v>
      </c>
      <c r="C9" s="10">
        <f t="shared" si="1"/>
        <v>-7.7056241737879566E-3</v>
      </c>
      <c r="D9" s="222">
        <v>530000</v>
      </c>
      <c r="E9" s="10">
        <f t="shared" si="0"/>
        <v>0.39622641509433965</v>
      </c>
      <c r="F9" s="222">
        <v>5100</v>
      </c>
      <c r="G9" s="222">
        <v>11144</v>
      </c>
      <c r="H9" s="222">
        <v>3042</v>
      </c>
      <c r="I9" s="222">
        <v>201596</v>
      </c>
      <c r="J9" s="6">
        <v>116</v>
      </c>
    </row>
    <row r="10" spans="1:10">
      <c r="A10" s="17" t="s">
        <v>2387</v>
      </c>
      <c r="B10" s="56">
        <v>216810.13800000001</v>
      </c>
      <c r="C10" s="10">
        <f t="shared" si="1"/>
        <v>3.2429228571428603E-2</v>
      </c>
      <c r="D10" s="56">
        <v>530000</v>
      </c>
      <c r="E10" s="10">
        <f t="shared" si="0"/>
        <v>0.40907573207547171</v>
      </c>
      <c r="F10" s="60">
        <v>5465</v>
      </c>
      <c r="G10" s="56">
        <v>9429</v>
      </c>
      <c r="H10" s="56">
        <v>2826</v>
      </c>
      <c r="I10" s="56">
        <v>194288</v>
      </c>
      <c r="J10" s="6">
        <v>94</v>
      </c>
    </row>
    <row r="11" spans="1:10">
      <c r="A11" s="17" t="s">
        <v>2334</v>
      </c>
      <c r="B11" s="56">
        <v>289907.91899999999</v>
      </c>
      <c r="C11" s="10">
        <f>(B11-B10)/B9</f>
        <v>0.34808467142857136</v>
      </c>
      <c r="D11" s="56">
        <v>640000</v>
      </c>
      <c r="E11" s="10">
        <f t="shared" si="0"/>
        <v>0.45298112343749997</v>
      </c>
      <c r="F11" s="60">
        <v>5293</v>
      </c>
      <c r="G11" s="56">
        <v>11999</v>
      </c>
      <c r="H11" s="56">
        <v>3705</v>
      </c>
      <c r="I11" s="56">
        <v>243493</v>
      </c>
      <c r="J11" s="6">
        <v>121</v>
      </c>
    </row>
    <row r="12" spans="1:10">
      <c r="A12" s="17" t="s">
        <v>2160</v>
      </c>
      <c r="B12" s="56">
        <v>326837.13699999999</v>
      </c>
      <c r="C12" s="10">
        <f>(B12-B10)/B10</f>
        <v>0.50748087711654877</v>
      </c>
      <c r="D12" s="56">
        <v>740000</v>
      </c>
      <c r="E12" s="10">
        <f t="shared" si="0"/>
        <v>0.44167180675675671</v>
      </c>
      <c r="F12" s="60">
        <v>7700</v>
      </c>
      <c r="G12" s="56">
        <v>13633</v>
      </c>
      <c r="H12" s="56">
        <v>4000</v>
      </c>
      <c r="I12" s="56">
        <v>343242</v>
      </c>
      <c r="J12" s="6">
        <v>138</v>
      </c>
    </row>
    <row r="13" spans="1:10">
      <c r="A13" s="17" t="s">
        <v>2161</v>
      </c>
      <c r="B13" s="56">
        <v>384874.76799999998</v>
      </c>
      <c r="C13" s="10">
        <f>(B13-B12)/B12</f>
        <v>0.17757355095176958</v>
      </c>
      <c r="D13" s="56">
        <v>830000</v>
      </c>
      <c r="E13" s="10">
        <f t="shared" si="0"/>
        <v>0.46370453975903614</v>
      </c>
      <c r="F13" s="60">
        <v>7385</v>
      </c>
      <c r="G13" s="56">
        <v>15384</v>
      </c>
      <c r="H13" s="56">
        <v>4453</v>
      </c>
      <c r="I13" s="56">
        <v>346687</v>
      </c>
      <c r="J13" s="6">
        <v>126</v>
      </c>
    </row>
    <row r="14" spans="1:10">
      <c r="A14" s="236" t="s">
        <v>2579</v>
      </c>
      <c r="B14" s="183">
        <v>434864</v>
      </c>
      <c r="C14" s="10">
        <f>(B14-B13)/B13</f>
        <v>0.12988440956981628</v>
      </c>
      <c r="D14" s="183">
        <v>920000</v>
      </c>
      <c r="E14" s="197">
        <f t="shared" si="0"/>
        <v>0.47267826086956521</v>
      </c>
      <c r="F14" s="60">
        <v>8294</v>
      </c>
      <c r="G14" s="183">
        <v>18498</v>
      </c>
      <c r="H14" s="183">
        <v>5156</v>
      </c>
      <c r="I14" s="183">
        <v>326957</v>
      </c>
      <c r="J14" s="6">
        <v>143</v>
      </c>
    </row>
    <row r="15" spans="1:10">
      <c r="A15" s="410" t="s">
        <v>2617</v>
      </c>
      <c r="B15" s="149"/>
      <c r="C15" s="411">
        <f>(B14-B10)/B10</f>
        <v>1.0057364660687591</v>
      </c>
      <c r="D15" s="412">
        <f>(B13-B9)/B9</f>
        <v>0.83273699047619043</v>
      </c>
      <c r="E15" s="411"/>
      <c r="F15" s="412">
        <f>(F14-F10)/F10</f>
        <v>0.51765782250686188</v>
      </c>
      <c r="G15" s="412">
        <f>(G14-G10)/G10</f>
        <v>0.96181991727648741</v>
      </c>
      <c r="H15" s="412">
        <f>(H14-H10)/H10</f>
        <v>0.82448690728945506</v>
      </c>
      <c r="I15" s="412">
        <f>(I14-I10)/I10</f>
        <v>0.6828471135633698</v>
      </c>
      <c r="J15" s="412">
        <f>(J14-J10)/J10</f>
        <v>0.52127659574468088</v>
      </c>
    </row>
    <row r="16" spans="1:10">
      <c r="A16" s="413" t="s">
        <v>2622</v>
      </c>
      <c r="B16" s="149"/>
      <c r="C16" s="95">
        <f>(B14-B5)/B5</f>
        <v>1.5492276294128686</v>
      </c>
      <c r="D16" s="149"/>
      <c r="E16" s="149"/>
      <c r="F16" s="149"/>
      <c r="G16" s="95">
        <f>(G14-G5)/G5</f>
        <v>1.9464797706275885</v>
      </c>
      <c r="H16" s="95">
        <f>(H14-H5)/H5</f>
        <v>1.576711644177911</v>
      </c>
      <c r="I16" s="95">
        <f>(I14-I5)/I5</f>
        <v>1.0797071488999002</v>
      </c>
      <c r="J16" s="95">
        <f>(J14-J5)/J5</f>
        <v>1.1666666666666667</v>
      </c>
    </row>
    <row r="17" spans="1:1">
      <c r="A17" s="53"/>
    </row>
    <row r="35" spans="1:10">
      <c r="A35" s="2" t="s">
        <v>2309</v>
      </c>
    </row>
    <row r="36" spans="1:10">
      <c r="A36" s="32" t="s">
        <v>2433</v>
      </c>
      <c r="J36" s="2" t="s">
        <v>59</v>
      </c>
    </row>
    <row r="40" spans="1:10" ht="12" thickBot="1">
      <c r="A40" s="2" t="s">
        <v>2389</v>
      </c>
    </row>
    <row r="41" spans="1:10" ht="12" thickBot="1">
      <c r="B41" s="54" t="s">
        <v>2301</v>
      </c>
      <c r="C41" s="55" t="s">
        <v>2431</v>
      </c>
    </row>
    <row r="42" spans="1:10">
      <c r="A42" s="17" t="s">
        <v>2432</v>
      </c>
      <c r="B42" s="56">
        <v>210000</v>
      </c>
      <c r="C42" s="56">
        <v>530000</v>
      </c>
    </row>
    <row r="43" spans="1:10">
      <c r="A43" s="17" t="s">
        <v>2387</v>
      </c>
      <c r="B43" s="56">
        <v>216810.13800000001</v>
      </c>
      <c r="C43" s="56">
        <v>530000</v>
      </c>
    </row>
    <row r="44" spans="1:10">
      <c r="A44" s="17" t="s">
        <v>2334</v>
      </c>
      <c r="B44" s="56">
        <v>289907.91899999999</v>
      </c>
      <c r="C44" s="56">
        <v>640000</v>
      </c>
    </row>
    <row r="45" spans="1:10">
      <c r="A45" s="17" t="s">
        <v>2160</v>
      </c>
      <c r="B45" s="56">
        <v>326837.13699999999</v>
      </c>
      <c r="C45" s="56">
        <v>740000</v>
      </c>
    </row>
    <row r="46" spans="1:10">
      <c r="A46" s="17" t="s">
        <v>2161</v>
      </c>
      <c r="B46" s="56">
        <v>384874.76799999998</v>
      </c>
      <c r="C46" s="56">
        <v>830000</v>
      </c>
    </row>
    <row r="53" spans="1:6">
      <c r="F53" s="2" t="s">
        <v>2356</v>
      </c>
    </row>
    <row r="54" spans="1:6">
      <c r="A54" s="2" t="s">
        <v>2064</v>
      </c>
    </row>
    <row r="55" spans="1:6">
      <c r="A55" s="6"/>
      <c r="B55" s="22" t="s">
        <v>2301</v>
      </c>
      <c r="C55" s="22" t="s">
        <v>2434</v>
      </c>
      <c r="D55" s="22" t="s">
        <v>2431</v>
      </c>
      <c r="E55" s="22" t="s">
        <v>2434</v>
      </c>
      <c r="F55" s="17" t="s">
        <v>2352</v>
      </c>
    </row>
    <row r="56" spans="1:6">
      <c r="A56" s="17" t="s">
        <v>2432</v>
      </c>
      <c r="B56" s="56">
        <v>5100</v>
      </c>
      <c r="C56" s="22"/>
      <c r="D56" s="56">
        <v>33000</v>
      </c>
      <c r="E56" s="57"/>
      <c r="F56" s="9">
        <f>B56/D56</f>
        <v>0.15454545454545454</v>
      </c>
    </row>
    <row r="57" spans="1:6">
      <c r="A57" s="17" t="s">
        <v>2387</v>
      </c>
      <c r="B57" s="56">
        <v>5465.4340000000002</v>
      </c>
      <c r="C57" s="57">
        <f>(B57-B56)/B56</f>
        <v>7.1653725490196121E-2</v>
      </c>
      <c r="D57" s="56">
        <v>28000</v>
      </c>
      <c r="E57" s="57">
        <f>(D57-D56)/D56</f>
        <v>-0.15151515151515152</v>
      </c>
      <c r="F57" s="9">
        <f>B57/D57</f>
        <v>0.19519407142857143</v>
      </c>
    </row>
    <row r="58" spans="1:6">
      <c r="A58" s="17" t="s">
        <v>2334</v>
      </c>
      <c r="B58" s="56">
        <v>5292.7749999999996</v>
      </c>
      <c r="C58" s="57">
        <f>(B58-B56)/B56</f>
        <v>3.7799019607843064E-2</v>
      </c>
      <c r="D58" s="56">
        <v>31000</v>
      </c>
      <c r="E58" s="57">
        <f>(D58-D56)/D56</f>
        <v>-6.0606060606060608E-2</v>
      </c>
      <c r="F58" s="9">
        <f>B58/D58</f>
        <v>0.17073467741935483</v>
      </c>
    </row>
    <row r="59" spans="1:6">
      <c r="A59" s="17" t="s">
        <v>2160</v>
      </c>
      <c r="B59" s="56">
        <v>7700.4889999999996</v>
      </c>
      <c r="C59" s="57">
        <f>(B59-B56)/B56</f>
        <v>0.50989980392156853</v>
      </c>
      <c r="D59" s="56">
        <v>34000</v>
      </c>
      <c r="E59" s="57">
        <f>(D59-D56)/D59</f>
        <v>2.9411764705882353E-2</v>
      </c>
      <c r="F59" s="9">
        <f>B59/D59</f>
        <v>0.22648497058823527</v>
      </c>
    </row>
    <row r="60" spans="1:6">
      <c r="A60" s="17" t="s">
        <v>2161</v>
      </c>
      <c r="B60" s="56">
        <v>7385.25</v>
      </c>
      <c r="C60" s="57">
        <f>(B60-B56)/B56</f>
        <v>0.44808823529411762</v>
      </c>
      <c r="D60" s="56">
        <v>32000</v>
      </c>
      <c r="E60" s="57">
        <f>(D60-D56)/D56</f>
        <v>-3.0303030303030304E-2</v>
      </c>
      <c r="F60" s="9">
        <f>B60/D60</f>
        <v>0.2307890625</v>
      </c>
    </row>
    <row r="61" spans="1:6">
      <c r="A61" s="236" t="s">
        <v>44</v>
      </c>
      <c r="B61" s="183"/>
      <c r="C61" s="243"/>
      <c r="D61" s="183">
        <v>32000</v>
      </c>
      <c r="E61" s="243"/>
      <c r="F61" s="161"/>
    </row>
    <row r="63" spans="1:6">
      <c r="A63" s="2" t="s">
        <v>2281</v>
      </c>
    </row>
    <row r="64" spans="1:6">
      <c r="A64" s="6"/>
      <c r="B64" s="22" t="s">
        <v>2301</v>
      </c>
      <c r="C64" s="22" t="s">
        <v>2431</v>
      </c>
      <c r="D64" s="17" t="s">
        <v>47</v>
      </c>
    </row>
    <row r="65" spans="1:4">
      <c r="A65" s="17" t="s">
        <v>2432</v>
      </c>
      <c r="B65" s="56">
        <v>5100</v>
      </c>
      <c r="C65" s="56">
        <v>33000</v>
      </c>
      <c r="D65" s="6"/>
    </row>
    <row r="66" spans="1:4">
      <c r="A66" s="17" t="s">
        <v>2387</v>
      </c>
      <c r="B66" s="56">
        <v>5465.4340000000002</v>
      </c>
      <c r="C66" s="56">
        <v>28000</v>
      </c>
      <c r="D66" s="6"/>
    </row>
    <row r="67" spans="1:4">
      <c r="A67" s="17" t="s">
        <v>2334</v>
      </c>
      <c r="B67" s="56">
        <v>5292.7749999999996</v>
      </c>
      <c r="C67" s="56">
        <v>31000</v>
      </c>
      <c r="D67" s="6"/>
    </row>
    <row r="68" spans="1:4">
      <c r="A68" s="17" t="s">
        <v>2160</v>
      </c>
      <c r="B68" s="56">
        <v>7700.4889999999996</v>
      </c>
      <c r="C68" s="56">
        <v>34000</v>
      </c>
      <c r="D68" s="6"/>
    </row>
    <row r="69" spans="1:4">
      <c r="A69" s="17" t="s">
        <v>2161</v>
      </c>
      <c r="B69" s="56">
        <v>7385.25</v>
      </c>
      <c r="C69" s="56">
        <v>32000</v>
      </c>
      <c r="D69" s="6"/>
    </row>
    <row r="70" spans="1:4">
      <c r="A70" s="236" t="s">
        <v>44</v>
      </c>
      <c r="B70" s="183"/>
      <c r="C70" s="243"/>
      <c r="D70" s="64"/>
    </row>
    <row r="90" spans="1:15">
      <c r="A90" s="2" t="s">
        <v>2508</v>
      </c>
    </row>
    <row r="92" spans="1:15">
      <c r="A92" s="2" t="s">
        <v>2419</v>
      </c>
      <c r="I92" s="36"/>
      <c r="J92" s="33"/>
      <c r="K92" s="33"/>
      <c r="L92" s="33"/>
      <c r="M92" s="33"/>
      <c r="N92" s="33"/>
      <c r="O92" s="33"/>
    </row>
    <row r="93" spans="1:15">
      <c r="B93" s="58" t="s">
        <v>2065</v>
      </c>
      <c r="C93" s="58" t="s">
        <v>2066</v>
      </c>
      <c r="D93" s="58" t="s">
        <v>2067</v>
      </c>
      <c r="E93" s="58" t="s">
        <v>2068</v>
      </c>
      <c r="F93" s="58" t="s">
        <v>2251</v>
      </c>
      <c r="G93" s="22" t="s">
        <v>46</v>
      </c>
      <c r="I93" s="33"/>
      <c r="J93" s="253"/>
      <c r="K93" s="253"/>
      <c r="L93" s="253"/>
      <c r="M93" s="253"/>
      <c r="N93" s="253"/>
      <c r="O93" s="254"/>
    </row>
    <row r="94" spans="1:15">
      <c r="A94" s="32" t="s">
        <v>2252</v>
      </c>
      <c r="B94" s="59">
        <v>210000</v>
      </c>
      <c r="C94" s="59">
        <v>220000</v>
      </c>
      <c r="D94" s="59">
        <v>290000</v>
      </c>
      <c r="E94" s="59">
        <v>330000</v>
      </c>
      <c r="F94" s="59">
        <v>380000</v>
      </c>
      <c r="G94" s="6"/>
      <c r="I94" s="33"/>
      <c r="J94" s="33"/>
      <c r="K94" s="33"/>
      <c r="L94" s="33"/>
      <c r="M94" s="33"/>
      <c r="N94" s="33"/>
      <c r="O94" s="33"/>
    </row>
    <row r="95" spans="1:15">
      <c r="A95" s="32" t="s">
        <v>2253</v>
      </c>
      <c r="B95" s="59">
        <v>230000</v>
      </c>
      <c r="C95" s="59">
        <v>240000</v>
      </c>
      <c r="D95" s="59">
        <v>260000</v>
      </c>
      <c r="E95" s="59">
        <v>320000</v>
      </c>
      <c r="F95" s="59">
        <v>360000</v>
      </c>
      <c r="G95" s="6"/>
      <c r="I95" s="33"/>
      <c r="J95" s="33"/>
      <c r="K95" s="33"/>
      <c r="L95" s="33"/>
      <c r="M95" s="33"/>
      <c r="N95" s="33"/>
      <c r="O95" s="33"/>
    </row>
    <row r="96" spans="1:15">
      <c r="A96" s="32" t="s">
        <v>2170</v>
      </c>
      <c r="B96" s="133">
        <v>240000</v>
      </c>
      <c r="C96" s="133">
        <v>240000</v>
      </c>
      <c r="D96" s="133">
        <v>240000</v>
      </c>
      <c r="E96" s="133">
        <v>240000</v>
      </c>
      <c r="F96" s="59">
        <v>240000</v>
      </c>
      <c r="G96" s="6"/>
      <c r="I96" s="33"/>
      <c r="J96" s="33"/>
      <c r="K96" s="33"/>
      <c r="L96" s="33"/>
      <c r="M96" s="33"/>
      <c r="N96" s="33"/>
      <c r="O96" s="33"/>
    </row>
    <row r="97" spans="1:15">
      <c r="A97" s="32" t="s">
        <v>2171</v>
      </c>
      <c r="B97" s="133">
        <v>190000</v>
      </c>
      <c r="C97" s="133">
        <v>190000</v>
      </c>
      <c r="D97" s="133">
        <v>190000</v>
      </c>
      <c r="E97" s="133">
        <v>190000</v>
      </c>
      <c r="F97" s="59">
        <v>190000</v>
      </c>
      <c r="G97" s="6"/>
      <c r="I97" s="33"/>
      <c r="J97" s="33"/>
      <c r="K97" s="33"/>
      <c r="L97" s="33"/>
      <c r="M97" s="33"/>
      <c r="N97" s="33"/>
      <c r="O97" s="33"/>
    </row>
    <row r="98" spans="1:15">
      <c r="A98" s="32" t="s">
        <v>2017</v>
      </c>
      <c r="B98" s="133">
        <v>160000</v>
      </c>
      <c r="C98" s="133">
        <v>160000</v>
      </c>
      <c r="D98" s="133">
        <v>160000</v>
      </c>
      <c r="E98" s="133">
        <v>160000</v>
      </c>
      <c r="F98" s="59">
        <v>160000</v>
      </c>
      <c r="G98" s="6"/>
      <c r="I98" s="33"/>
      <c r="J98" s="33"/>
      <c r="K98" s="33"/>
      <c r="L98" s="33"/>
      <c r="M98" s="33"/>
      <c r="N98" s="33"/>
      <c r="O98" s="33"/>
    </row>
    <row r="99" spans="1:15">
      <c r="A99" s="32" t="s">
        <v>2111</v>
      </c>
      <c r="B99" s="133">
        <v>33000</v>
      </c>
      <c r="C99" s="133">
        <v>24000</v>
      </c>
      <c r="D99" s="133">
        <v>26000</v>
      </c>
      <c r="E99" s="133">
        <v>25000</v>
      </c>
      <c r="F99" s="59">
        <v>21000</v>
      </c>
      <c r="G99" s="6"/>
      <c r="I99" s="33"/>
      <c r="J99" s="33"/>
      <c r="K99" s="33"/>
      <c r="L99" s="33"/>
      <c r="M99" s="33"/>
      <c r="N99" s="33"/>
      <c r="O99" s="33"/>
    </row>
    <row r="100" spans="1:15">
      <c r="A100" s="32" t="s">
        <v>2112</v>
      </c>
      <c r="B100" s="133">
        <v>12000</v>
      </c>
      <c r="C100" s="133">
        <v>12000</v>
      </c>
      <c r="D100" s="133">
        <v>12000</v>
      </c>
      <c r="E100" s="133">
        <v>12000</v>
      </c>
      <c r="F100" s="59">
        <v>12000</v>
      </c>
      <c r="G100" s="6"/>
      <c r="I100" s="33"/>
      <c r="J100" s="33"/>
      <c r="K100" s="33"/>
      <c r="L100" s="33"/>
      <c r="M100" s="33"/>
      <c r="N100" s="33"/>
      <c r="O100" s="33"/>
    </row>
    <row r="101" spans="1:15">
      <c r="A101" s="32" t="s">
        <v>2113</v>
      </c>
      <c r="B101" s="59">
        <v>530000</v>
      </c>
      <c r="C101" s="59">
        <v>530000</v>
      </c>
      <c r="D101" s="59">
        <v>640000</v>
      </c>
      <c r="E101" s="59">
        <v>740000</v>
      </c>
      <c r="F101" s="59">
        <v>830000</v>
      </c>
      <c r="G101" s="6"/>
      <c r="I101" s="33"/>
      <c r="J101" s="33"/>
      <c r="K101" s="33"/>
      <c r="L101" s="33"/>
      <c r="M101" s="33"/>
      <c r="N101" s="33"/>
      <c r="O101" s="33"/>
    </row>
    <row r="102" spans="1:15">
      <c r="A102" s="32" t="s">
        <v>2114</v>
      </c>
      <c r="B102" s="57">
        <f>B94/B101</f>
        <v>0.39622641509433965</v>
      </c>
      <c r="C102" s="57">
        <f>C94/C101</f>
        <v>0.41509433962264153</v>
      </c>
      <c r="D102" s="57">
        <f>D94/D101</f>
        <v>0.453125</v>
      </c>
      <c r="E102" s="57">
        <f>E94/E101</f>
        <v>0.44594594594594594</v>
      </c>
      <c r="F102" s="57">
        <f>F94/F101</f>
        <v>0.45783132530120479</v>
      </c>
      <c r="G102" s="6"/>
      <c r="I102" s="33"/>
      <c r="J102" s="33"/>
      <c r="K102" s="33"/>
      <c r="L102" s="33"/>
      <c r="M102" s="33"/>
      <c r="N102" s="33"/>
      <c r="O102" s="33"/>
    </row>
    <row r="104" spans="1:15">
      <c r="A104" s="2" t="s">
        <v>2390</v>
      </c>
    </row>
    <row r="105" spans="1:15">
      <c r="A105" s="149" t="s">
        <v>2215</v>
      </c>
      <c r="B105" s="149"/>
      <c r="C105" s="149"/>
      <c r="D105" s="149"/>
      <c r="E105" s="149"/>
      <c r="F105" s="149"/>
    </row>
    <row r="106" spans="1:15">
      <c r="A106" s="149" t="s">
        <v>2489</v>
      </c>
      <c r="B106" s="149"/>
      <c r="C106" s="149"/>
      <c r="D106" s="149"/>
      <c r="E106" s="149"/>
      <c r="F106" s="149"/>
    </row>
    <row r="107" spans="1:15">
      <c r="A107" s="149" t="s">
        <v>2580</v>
      </c>
      <c r="B107" s="149"/>
      <c r="C107" s="149"/>
      <c r="D107" s="149"/>
      <c r="E107" s="149"/>
      <c r="F107" s="149"/>
    </row>
    <row r="110" spans="1:15">
      <c r="B110" s="58" t="s">
        <v>2564</v>
      </c>
      <c r="C110" s="58" t="s">
        <v>2471</v>
      </c>
      <c r="D110" s="58" t="s">
        <v>2562</v>
      </c>
      <c r="E110" s="58" t="s">
        <v>2468</v>
      </c>
      <c r="F110" s="58" t="s">
        <v>2563</v>
      </c>
      <c r="G110" s="237" t="s">
        <v>44</v>
      </c>
    </row>
    <row r="111" spans="1:15">
      <c r="A111" s="32" t="s">
        <v>2111</v>
      </c>
      <c r="B111" s="133">
        <v>33000</v>
      </c>
      <c r="C111" s="133">
        <v>24000</v>
      </c>
      <c r="D111" s="133">
        <v>26000</v>
      </c>
      <c r="E111" s="133">
        <v>25000</v>
      </c>
      <c r="F111" s="225">
        <v>21000</v>
      </c>
      <c r="G111" s="64"/>
    </row>
    <row r="112" spans="1:15">
      <c r="A112" s="32" t="s">
        <v>2301</v>
      </c>
      <c r="B112" s="225">
        <v>210000</v>
      </c>
      <c r="C112" s="225">
        <v>220000</v>
      </c>
      <c r="D112" s="225">
        <v>290000</v>
      </c>
      <c r="E112" s="225">
        <v>330000</v>
      </c>
      <c r="F112" s="225">
        <v>380000</v>
      </c>
      <c r="G112" s="64"/>
    </row>
    <row r="113" spans="1:7">
      <c r="A113" s="32" t="s">
        <v>2113</v>
      </c>
      <c r="B113" s="225">
        <v>530000</v>
      </c>
      <c r="C113" s="225">
        <v>530000</v>
      </c>
      <c r="D113" s="225">
        <v>640000</v>
      </c>
      <c r="E113" s="225">
        <v>740000</v>
      </c>
      <c r="F113" s="225">
        <v>830000</v>
      </c>
      <c r="G113" s="64"/>
    </row>
    <row r="135" spans="2:2">
      <c r="B135" s="2" t="s">
        <v>45</v>
      </c>
    </row>
  </sheetData>
  <phoneticPr fontId="3" type="noConversion"/>
  <pageMargins left="0.63888888888888884" right="0.75000000000000011" top="0.58000000000000007" bottom="0.53" header="0.5" footer="0.5"/>
  <pageSetup paperSize="1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view="pageLayout" topLeftCell="A37" zoomScale="180" workbookViewId="0">
      <selection activeCell="J89" sqref="J89"/>
    </sheetView>
  </sheetViews>
  <sheetFormatPr baseColWidth="10" defaultRowHeight="11" x14ac:dyDescent="0"/>
  <cols>
    <col min="1" max="1" width="4.28515625" style="32" customWidth="1"/>
    <col min="2" max="2" width="38.140625" style="1" customWidth="1"/>
    <col min="3" max="3" width="7.42578125" style="1" customWidth="1"/>
    <col min="4" max="4" width="7.7109375" style="1" customWidth="1"/>
    <col min="5" max="5" width="8" style="1" customWidth="1"/>
    <col min="6" max="6" width="6.5703125" style="108" customWidth="1"/>
    <col min="7" max="7" width="6.7109375" style="1" customWidth="1"/>
    <col min="8" max="8" width="6.7109375" style="32" customWidth="1"/>
    <col min="9" max="9" width="6.7109375" style="1" customWidth="1"/>
    <col min="10" max="10" width="5.5703125" style="1" customWidth="1"/>
    <col min="11" max="16384" width="10.7109375" style="1"/>
  </cols>
  <sheetData>
    <row r="1" spans="2:10" s="32" customFormat="1">
      <c r="F1" s="108"/>
    </row>
    <row r="2" spans="2:10" s="32" customFormat="1">
      <c r="B2" s="2" t="s">
        <v>252</v>
      </c>
      <c r="F2" s="108"/>
    </row>
    <row r="3" spans="2:10" s="32" customFormat="1">
      <c r="B3" s="32" t="s">
        <v>2515</v>
      </c>
      <c r="F3" s="108"/>
    </row>
    <row r="4" spans="2:10" s="32" customFormat="1">
      <c r="B4" s="32" t="s">
        <v>77</v>
      </c>
      <c r="F4" s="108"/>
    </row>
    <row r="5" spans="2:10" s="32" customFormat="1">
      <c r="B5" s="32" t="s">
        <v>60</v>
      </c>
      <c r="F5" s="108"/>
    </row>
    <row r="6" spans="2:10" s="32" customFormat="1">
      <c r="B6" s="32" t="s">
        <v>182</v>
      </c>
      <c r="F6" s="108"/>
    </row>
    <row r="7" spans="2:10" s="32" customFormat="1">
      <c r="B7" s="32" t="s">
        <v>78</v>
      </c>
      <c r="F7" s="108"/>
    </row>
    <row r="8" spans="2:10" s="32" customFormat="1">
      <c r="F8" s="108"/>
    </row>
    <row r="9" spans="2:10" s="32" customFormat="1">
      <c r="F9" s="108"/>
    </row>
    <row r="10" spans="2:10" s="32" customFormat="1">
      <c r="F10" s="108"/>
    </row>
    <row r="11" spans="2:10" ht="16">
      <c r="B11" s="146" t="s">
        <v>248</v>
      </c>
    </row>
    <row r="12" spans="2:10">
      <c r="B12" s="2"/>
    </row>
    <row r="13" spans="2:10" ht="16">
      <c r="B13" s="146" t="s">
        <v>70</v>
      </c>
    </row>
    <row r="14" spans="2:10">
      <c r="B14" s="6"/>
      <c r="C14" s="22" t="s">
        <v>2354</v>
      </c>
      <c r="D14" s="22" t="s">
        <v>2355</v>
      </c>
      <c r="E14" s="22" t="s">
        <v>2467</v>
      </c>
      <c r="F14" s="97" t="s">
        <v>2468</v>
      </c>
      <c r="G14" s="23" t="s">
        <v>2469</v>
      </c>
      <c r="H14" s="22" t="s">
        <v>2578</v>
      </c>
      <c r="I14" s="373" t="s">
        <v>2718</v>
      </c>
      <c r="J14" s="17" t="s">
        <v>2719</v>
      </c>
    </row>
    <row r="15" spans="2:10">
      <c r="B15" s="66" t="s">
        <v>2371</v>
      </c>
      <c r="C15" s="103">
        <v>7927687.1425999999</v>
      </c>
      <c r="D15" s="103">
        <v>8953455.8567491006</v>
      </c>
      <c r="E15" s="103">
        <v>12321589.072670801</v>
      </c>
      <c r="F15" s="103">
        <v>11380282.354312001</v>
      </c>
      <c r="G15" s="103">
        <v>10024271.805136001</v>
      </c>
      <c r="H15" s="103">
        <v>11359950.2155932</v>
      </c>
      <c r="I15" s="245">
        <f>(H15-D15)/D15</f>
        <v>0.26877826811756578</v>
      </c>
      <c r="J15" s="210">
        <f>(H15-G15)/G15</f>
        <v>0.13324443275499134</v>
      </c>
    </row>
    <row r="16" spans="2:10">
      <c r="B16" s="6" t="s">
        <v>2376</v>
      </c>
      <c r="C16" s="19">
        <v>732733.52691000095</v>
      </c>
      <c r="D16" s="24">
        <v>732733.52691000095</v>
      </c>
      <c r="E16" s="19">
        <v>732733.52691000095</v>
      </c>
      <c r="F16" s="224">
        <v>732733.52691000095</v>
      </c>
      <c r="G16" s="25">
        <v>732733.52691000095</v>
      </c>
      <c r="H16" s="224">
        <v>732733.52691000095</v>
      </c>
      <c r="I16" s="185">
        <f t="shared" ref="I16:I38" si="0">(H16-D16)/D16</f>
        <v>0</v>
      </c>
      <c r="J16" s="9">
        <f t="shared" ref="J16:J39" si="1">(H16-G16)/G16</f>
        <v>0</v>
      </c>
    </row>
    <row r="17" spans="2:10">
      <c r="B17" s="6" t="s">
        <v>2216</v>
      </c>
      <c r="C17" s="19">
        <v>338408.42556</v>
      </c>
      <c r="D17" s="24">
        <v>338408.42556</v>
      </c>
      <c r="E17" s="19">
        <v>338408.42556</v>
      </c>
      <c r="F17" s="224">
        <v>338408.42556</v>
      </c>
      <c r="G17" s="25">
        <v>338408.42556</v>
      </c>
      <c r="H17" s="224">
        <v>338408.42556</v>
      </c>
      <c r="I17" s="185">
        <f t="shared" si="0"/>
        <v>0</v>
      </c>
      <c r="J17" s="9">
        <f t="shared" si="1"/>
        <v>0</v>
      </c>
    </row>
    <row r="18" spans="2:10">
      <c r="B18" s="6" t="s">
        <v>2208</v>
      </c>
      <c r="C18" s="19">
        <v>159957.2187768</v>
      </c>
      <c r="D18" s="24">
        <v>159957.2187768</v>
      </c>
      <c r="E18" s="19">
        <v>159957.2187768</v>
      </c>
      <c r="F18" s="224">
        <v>159957.2187768</v>
      </c>
      <c r="G18" s="25">
        <v>159957.2187768</v>
      </c>
      <c r="H18" s="224">
        <v>159957.2187768</v>
      </c>
      <c r="I18" s="185">
        <f t="shared" si="0"/>
        <v>0</v>
      </c>
      <c r="J18" s="9">
        <f t="shared" si="1"/>
        <v>0</v>
      </c>
    </row>
    <row r="19" spans="2:10">
      <c r="B19" s="6" t="s">
        <v>2295</v>
      </c>
      <c r="C19" s="19">
        <v>132121.23499999999</v>
      </c>
      <c r="D19" s="24">
        <v>149984.03899999999</v>
      </c>
      <c r="E19" s="19">
        <v>148846.745</v>
      </c>
      <c r="F19" s="224">
        <v>142065.446</v>
      </c>
      <c r="G19" s="25">
        <v>114966</v>
      </c>
      <c r="H19" s="224">
        <v>147924</v>
      </c>
      <c r="I19" s="185">
        <f t="shared" si="0"/>
        <v>-1.3735054834734714E-2</v>
      </c>
      <c r="J19" s="9">
        <f t="shared" si="1"/>
        <v>0.28667606074839519</v>
      </c>
    </row>
    <row r="20" spans="2:10">
      <c r="B20" s="6" t="s">
        <v>2296</v>
      </c>
      <c r="C20" s="19">
        <v>104260.37082700001</v>
      </c>
      <c r="D20" s="24">
        <v>104260.37082700001</v>
      </c>
      <c r="E20" s="19">
        <v>104260.37082700001</v>
      </c>
      <c r="F20" s="224">
        <v>104260.37082700001</v>
      </c>
      <c r="G20" s="25">
        <v>104260.37082700001</v>
      </c>
      <c r="H20" s="224">
        <v>104260.37082700001</v>
      </c>
      <c r="I20" s="185">
        <f t="shared" si="0"/>
        <v>0</v>
      </c>
      <c r="J20" s="9">
        <f t="shared" si="1"/>
        <v>0</v>
      </c>
    </row>
    <row r="21" spans="2:10">
      <c r="B21" s="6" t="s">
        <v>2016</v>
      </c>
      <c r="C21" s="19">
        <v>97507.771521999995</v>
      </c>
      <c r="D21" s="24">
        <v>97507.771521999995</v>
      </c>
      <c r="E21" s="19">
        <v>97507.771521999995</v>
      </c>
      <c r="F21" s="224">
        <v>97507.771521999995</v>
      </c>
      <c r="G21" s="25">
        <v>97507.771521999995</v>
      </c>
      <c r="H21" s="224">
        <v>97507.771521999995</v>
      </c>
      <c r="I21" s="185">
        <f t="shared" si="0"/>
        <v>0</v>
      </c>
      <c r="J21" s="9">
        <f t="shared" si="1"/>
        <v>0</v>
      </c>
    </row>
    <row r="22" spans="2:10">
      <c r="B22" s="6" t="s">
        <v>2201</v>
      </c>
      <c r="C22" s="19">
        <v>70973.323729299998</v>
      </c>
      <c r="D22" s="24">
        <v>70973.323729299998</v>
      </c>
      <c r="E22" s="19">
        <v>70973.323729299998</v>
      </c>
      <c r="F22" s="224">
        <v>70973.323729299998</v>
      </c>
      <c r="G22" s="25">
        <v>70973.323729299998</v>
      </c>
      <c r="H22" s="224">
        <v>70973.323729299998</v>
      </c>
      <c r="I22" s="185">
        <f t="shared" si="0"/>
        <v>0</v>
      </c>
      <c r="J22" s="9">
        <f t="shared" si="1"/>
        <v>0</v>
      </c>
    </row>
    <row r="23" spans="2:10">
      <c r="B23" s="6" t="s">
        <v>2202</v>
      </c>
      <c r="C23" s="19">
        <v>70188.587400000004</v>
      </c>
      <c r="D23" s="24">
        <v>56736.326999999997</v>
      </c>
      <c r="E23" s="19">
        <v>58386.125</v>
      </c>
      <c r="F23" s="224">
        <v>65162.627399999998</v>
      </c>
      <c r="G23" s="25">
        <v>54824.657399999996</v>
      </c>
      <c r="H23" s="224">
        <v>43302.737800000003</v>
      </c>
      <c r="I23" s="185">
        <f t="shared" si="0"/>
        <v>-0.23677227466628206</v>
      </c>
      <c r="J23" s="9">
        <f t="shared" si="1"/>
        <v>-0.21015944551985463</v>
      </c>
    </row>
    <row r="24" spans="2:10">
      <c r="B24" s="21" t="s">
        <v>2259</v>
      </c>
      <c r="C24" s="31">
        <v>48700</v>
      </c>
      <c r="D24" s="31">
        <v>53804.43</v>
      </c>
      <c r="E24" s="31">
        <v>49188.58</v>
      </c>
      <c r="F24" s="31">
        <v>49701.48</v>
      </c>
      <c r="G24" s="31">
        <v>44704.06</v>
      </c>
      <c r="H24" s="31">
        <v>45812.26</v>
      </c>
      <c r="I24" s="185">
        <f t="shared" si="0"/>
        <v>-0.14854111455134825</v>
      </c>
      <c r="J24" s="9">
        <f t="shared" si="1"/>
        <v>2.4789694716766317E-2</v>
      </c>
    </row>
    <row r="25" spans="2:10">
      <c r="B25" s="6" t="s">
        <v>2284</v>
      </c>
      <c r="C25" s="19">
        <v>17380.247950000001</v>
      </c>
      <c r="D25" s="24">
        <v>5934.9170999999997</v>
      </c>
      <c r="E25" s="19">
        <v>23389.071</v>
      </c>
      <c r="F25" s="224">
        <v>26613.9469512</v>
      </c>
      <c r="G25" s="25">
        <v>44581.053999999996</v>
      </c>
      <c r="H25" s="224">
        <v>43260.341</v>
      </c>
      <c r="I25" s="185">
        <f t="shared" si="0"/>
        <v>6.2891230443640067</v>
      </c>
      <c r="J25" s="9">
        <f t="shared" si="1"/>
        <v>-2.9624983743094011E-2</v>
      </c>
    </row>
    <row r="26" spans="2:10">
      <c r="B26" s="6" t="s">
        <v>2153</v>
      </c>
      <c r="C26" s="19">
        <v>32507.130963799998</v>
      </c>
      <c r="D26" s="24">
        <v>32507.130963799998</v>
      </c>
      <c r="E26" s="19">
        <v>32507.130963799998</v>
      </c>
      <c r="F26" s="224">
        <v>32507.130963799998</v>
      </c>
      <c r="G26" s="25">
        <v>32507.130963799998</v>
      </c>
      <c r="H26" s="224">
        <v>32507.130963799998</v>
      </c>
      <c r="I26" s="185">
        <f t="shared" si="0"/>
        <v>0</v>
      </c>
      <c r="J26" s="9">
        <f t="shared" si="1"/>
        <v>0</v>
      </c>
    </row>
    <row r="27" spans="2:10">
      <c r="B27" s="6" t="s">
        <v>2203</v>
      </c>
      <c r="C27" s="19">
        <v>22283.002513100098</v>
      </c>
      <c r="D27" s="24">
        <v>22283.002513100098</v>
      </c>
      <c r="E27" s="19">
        <v>22283.002513100098</v>
      </c>
      <c r="F27" s="224">
        <v>22283.002513100098</v>
      </c>
      <c r="G27" s="25">
        <v>22283.002513100098</v>
      </c>
      <c r="H27" s="224">
        <v>22283.002513100098</v>
      </c>
      <c r="I27" s="185">
        <f t="shared" si="0"/>
        <v>0</v>
      </c>
      <c r="J27" s="9">
        <f t="shared" si="1"/>
        <v>0</v>
      </c>
    </row>
    <row r="28" spans="2:10" s="32" customFormat="1">
      <c r="B28" s="6" t="s">
        <v>2388</v>
      </c>
      <c r="D28" s="224"/>
      <c r="E28" s="224"/>
      <c r="F28" s="224"/>
      <c r="G28" s="224"/>
      <c r="H28" s="370">
        <v>23128</v>
      </c>
      <c r="I28" s="185"/>
      <c r="J28" s="9"/>
    </row>
    <row r="29" spans="2:10">
      <c r="B29" s="6" t="s">
        <v>2248</v>
      </c>
      <c r="C29" s="19">
        <v>26587.3</v>
      </c>
      <c r="D29" s="24">
        <v>21664.32</v>
      </c>
      <c r="E29" s="19">
        <v>22674.86</v>
      </c>
      <c r="F29" s="224">
        <v>28503.52</v>
      </c>
      <c r="G29" s="25">
        <v>13603.1</v>
      </c>
      <c r="H29" s="224">
        <v>13415.8544</v>
      </c>
      <c r="I29" s="185">
        <f t="shared" si="0"/>
        <v>-0.38073964934048238</v>
      </c>
      <c r="J29" s="9">
        <f t="shared" si="1"/>
        <v>-1.3764921231189964E-2</v>
      </c>
    </row>
    <row r="30" spans="2:10">
      <c r="B30" s="6" t="s">
        <v>2393</v>
      </c>
      <c r="C30" s="19">
        <v>12823.612208500001</v>
      </c>
      <c r="D30" s="24">
        <v>12823.612208500001</v>
      </c>
      <c r="E30" s="19">
        <v>12823.612208500001</v>
      </c>
      <c r="F30" s="224">
        <v>12823.612208500001</v>
      </c>
      <c r="G30" s="25">
        <v>12823.612208500001</v>
      </c>
      <c r="H30" s="224">
        <v>12823.612208500001</v>
      </c>
      <c r="I30" s="185">
        <f t="shared" si="0"/>
        <v>0</v>
      </c>
      <c r="J30" s="9">
        <f t="shared" si="1"/>
        <v>0</v>
      </c>
    </row>
    <row r="31" spans="2:10">
      <c r="B31" s="6" t="s">
        <v>2394</v>
      </c>
      <c r="C31" s="19">
        <v>64881.403420000002</v>
      </c>
      <c r="D31" s="24">
        <v>56568.394896999998</v>
      </c>
      <c r="E31" s="19">
        <v>66108.814700000003</v>
      </c>
      <c r="F31" s="224">
        <v>24820.34</v>
      </c>
      <c r="G31" s="25">
        <v>7879.2830000000004</v>
      </c>
      <c r="H31" s="224">
        <v>6740.2</v>
      </c>
      <c r="I31" s="185">
        <f t="shared" si="0"/>
        <v>-0.88084866094799785</v>
      </c>
      <c r="J31" s="9">
        <f t="shared" si="1"/>
        <v>-0.14456683431728504</v>
      </c>
    </row>
    <row r="32" spans="2:10">
      <c r="B32" s="6" t="s">
        <v>2395</v>
      </c>
      <c r="C32" s="19">
        <v>7616.3325747900299</v>
      </c>
      <c r="D32" s="24">
        <v>7616.3325747900299</v>
      </c>
      <c r="E32" s="19">
        <v>7616.3325747900299</v>
      </c>
      <c r="F32" s="224">
        <v>7616.3325747900299</v>
      </c>
      <c r="G32" s="25">
        <v>7616.3325747900299</v>
      </c>
      <c r="H32" s="224">
        <v>7616.3325747900299</v>
      </c>
      <c r="I32" s="185">
        <f t="shared" si="0"/>
        <v>0</v>
      </c>
      <c r="J32" s="9">
        <f t="shared" si="1"/>
        <v>0</v>
      </c>
    </row>
    <row r="33" spans="2:10">
      <c r="B33" s="6" t="s">
        <v>2314</v>
      </c>
      <c r="C33" s="19">
        <v>4314.0384335200197</v>
      </c>
      <c r="D33" s="24">
        <v>4314.0384335200197</v>
      </c>
      <c r="E33" s="19">
        <v>4314.0384335200197</v>
      </c>
      <c r="F33" s="224">
        <v>4314.0384335200197</v>
      </c>
      <c r="G33" s="25">
        <v>4314.0384335200197</v>
      </c>
      <c r="H33" s="224">
        <v>4314.0384335200197</v>
      </c>
      <c r="I33" s="185">
        <f t="shared" si="0"/>
        <v>0</v>
      </c>
      <c r="J33" s="9">
        <f t="shared" si="1"/>
        <v>0</v>
      </c>
    </row>
    <row r="34" spans="2:10">
      <c r="B34" s="6" t="s">
        <v>2510</v>
      </c>
      <c r="C34" s="19">
        <v>3121.712</v>
      </c>
      <c r="D34" s="24">
        <v>3462.576</v>
      </c>
      <c r="E34" s="19">
        <v>3516.4960000000001</v>
      </c>
      <c r="F34" s="224">
        <v>3414.5920000000001</v>
      </c>
      <c r="G34" s="25">
        <v>4016.1280000000002</v>
      </c>
      <c r="H34" s="224">
        <v>3574</v>
      </c>
      <c r="I34" s="185">
        <f t="shared" si="0"/>
        <v>3.2179510283673191E-2</v>
      </c>
      <c r="J34" s="9">
        <f t="shared" si="1"/>
        <v>-0.11008812468128509</v>
      </c>
    </row>
    <row r="35" spans="2:10">
      <c r="B35" s="6" t="s">
        <v>2315</v>
      </c>
      <c r="C35" s="19">
        <v>781.91272600000002</v>
      </c>
      <c r="D35" s="24">
        <v>781.91272600000002</v>
      </c>
      <c r="E35" s="19">
        <v>781.91272600000002</v>
      </c>
      <c r="F35" s="224">
        <v>781.91272600000002</v>
      </c>
      <c r="G35" s="25">
        <v>781.91272600000002</v>
      </c>
      <c r="H35" s="224">
        <v>781.91272600000002</v>
      </c>
      <c r="I35" s="185">
        <f t="shared" si="0"/>
        <v>0</v>
      </c>
      <c r="J35" s="9">
        <f t="shared" si="1"/>
        <v>0</v>
      </c>
    </row>
    <row r="36" spans="2:10">
      <c r="B36" s="6" t="s">
        <v>2316</v>
      </c>
      <c r="C36" s="19">
        <v>462.85506700700103</v>
      </c>
      <c r="D36" s="24">
        <v>462.85506700700103</v>
      </c>
      <c r="E36" s="19">
        <v>462.85506700700103</v>
      </c>
      <c r="F36" s="224">
        <v>462.85506700700103</v>
      </c>
      <c r="G36" s="25">
        <v>462.85506700700103</v>
      </c>
      <c r="H36" s="224">
        <v>462.85506700700103</v>
      </c>
      <c r="I36" s="185">
        <f t="shared" si="0"/>
        <v>0</v>
      </c>
      <c r="J36" s="9">
        <f t="shared" si="1"/>
        <v>0</v>
      </c>
    </row>
    <row r="37" spans="2:10">
      <c r="B37" s="6" t="s">
        <v>2317</v>
      </c>
      <c r="C37" s="19">
        <v>146.56</v>
      </c>
      <c r="D37" s="24">
        <v>141.26</v>
      </c>
      <c r="E37" s="19">
        <v>157.88420015</v>
      </c>
      <c r="F37" s="224">
        <v>121.0287888</v>
      </c>
      <c r="G37" s="25">
        <v>139.1148</v>
      </c>
      <c r="H37" s="224">
        <v>126.024372</v>
      </c>
      <c r="I37" s="185">
        <f t="shared" si="0"/>
        <v>-0.10785521732974651</v>
      </c>
      <c r="J37" s="9">
        <f t="shared" si="1"/>
        <v>-9.4098025515617342E-2</v>
      </c>
    </row>
    <row r="38" spans="2:10">
      <c r="B38" s="6" t="s">
        <v>2382</v>
      </c>
      <c r="C38" s="19">
        <v>82.457051750300096</v>
      </c>
      <c r="D38" s="24">
        <v>82.457051750300096</v>
      </c>
      <c r="E38" s="19">
        <v>82.457051750300096</v>
      </c>
      <c r="F38" s="224">
        <v>82.457051750300096</v>
      </c>
      <c r="G38" s="25">
        <v>82.457051750300096</v>
      </c>
      <c r="H38" s="224">
        <v>82.457051750300096</v>
      </c>
      <c r="I38" s="185">
        <f t="shared" si="0"/>
        <v>0</v>
      </c>
      <c r="J38" s="9">
        <f t="shared" si="1"/>
        <v>0</v>
      </c>
    </row>
    <row r="39" spans="2:10">
      <c r="B39" s="6" t="s">
        <v>2456</v>
      </c>
      <c r="C39" s="6"/>
      <c r="D39" s="6"/>
      <c r="E39" s="19">
        <v>69.710400000000007</v>
      </c>
      <c r="F39" s="224">
        <v>66.722076000000001</v>
      </c>
      <c r="G39" s="25">
        <v>82.041600000000003</v>
      </c>
      <c r="H39" s="224">
        <v>88.28</v>
      </c>
      <c r="I39" s="185"/>
      <c r="J39" s="9">
        <f t="shared" si="1"/>
        <v>7.6039472657773596E-2</v>
      </c>
    </row>
    <row r="40" spans="2:10">
      <c r="B40" s="6" t="s">
        <v>2383</v>
      </c>
      <c r="C40" s="19">
        <v>107.10720000000001</v>
      </c>
      <c r="D40" s="24">
        <v>93.391999999999996</v>
      </c>
      <c r="E40" s="19">
        <v>98.126599999999996</v>
      </c>
      <c r="F40" s="224">
        <v>92</v>
      </c>
      <c r="G40" s="25">
        <v>80.8</v>
      </c>
      <c r="H40" s="31"/>
      <c r="I40" s="185"/>
      <c r="J40" s="9"/>
    </row>
    <row r="41" spans="2:10">
      <c r="B41" s="6" t="s">
        <v>2336</v>
      </c>
      <c r="C41" s="19">
        <v>126.14400000000001</v>
      </c>
      <c r="D41" s="24">
        <v>9.4860000000000007</v>
      </c>
      <c r="E41" s="6"/>
      <c r="F41" s="224"/>
      <c r="G41" s="6"/>
      <c r="H41" s="21"/>
      <c r="I41" s="185"/>
      <c r="J41" s="6"/>
    </row>
    <row r="42" spans="2:10" s="32" customFormat="1">
      <c r="B42" s="169" t="s">
        <v>253</v>
      </c>
      <c r="C42" s="92"/>
      <c r="D42" s="92"/>
      <c r="E42" s="92"/>
      <c r="F42" s="91"/>
      <c r="G42" s="92"/>
      <c r="H42" s="170"/>
      <c r="I42" s="92"/>
      <c r="J42" s="65"/>
    </row>
    <row r="43" spans="2:10" s="32" customFormat="1">
      <c r="B43" s="33"/>
      <c r="C43" s="92"/>
      <c r="D43" s="92"/>
      <c r="E43" s="92"/>
      <c r="F43" s="91"/>
      <c r="G43" s="92"/>
      <c r="H43" s="170"/>
      <c r="I43" s="92"/>
      <c r="J43" s="65"/>
    </row>
    <row r="45" spans="2:10" ht="16">
      <c r="B45" s="146" t="s">
        <v>79</v>
      </c>
    </row>
    <row r="46" spans="2:10">
      <c r="B46" s="6"/>
      <c r="C46" s="22" t="s">
        <v>2470</v>
      </c>
      <c r="D46" s="22" t="s">
        <v>2471</v>
      </c>
      <c r="E46" s="22" t="s">
        <v>2330</v>
      </c>
      <c r="F46" s="97" t="s">
        <v>2331</v>
      </c>
      <c r="G46" s="22" t="s">
        <v>2401</v>
      </c>
      <c r="H46" s="302" t="s">
        <v>2578</v>
      </c>
      <c r="I46" s="373" t="s">
        <v>2718</v>
      </c>
      <c r="J46" s="374" t="s">
        <v>2719</v>
      </c>
    </row>
    <row r="47" spans="2:10">
      <c r="B47" s="66" t="s">
        <v>2358</v>
      </c>
      <c r="C47" s="103">
        <v>3360000</v>
      </c>
      <c r="D47" s="103">
        <v>3250000</v>
      </c>
      <c r="E47" s="103">
        <v>3190000</v>
      </c>
      <c r="F47" s="103">
        <v>3010000</v>
      </c>
      <c r="G47" s="103">
        <v>2188000</v>
      </c>
      <c r="H47" s="103">
        <v>2324600</v>
      </c>
      <c r="I47" s="210">
        <f>(H47-D47)/D47</f>
        <v>-0.28473846153846155</v>
      </c>
      <c r="J47" s="210">
        <f>(H47-G47)/G47</f>
        <v>6.2431444241316268E-2</v>
      </c>
    </row>
    <row r="48" spans="2:10">
      <c r="B48" s="66" t="s">
        <v>2362</v>
      </c>
      <c r="C48" s="103">
        <v>2770000</v>
      </c>
      <c r="D48" s="103">
        <v>3100000</v>
      </c>
      <c r="E48" s="103">
        <v>4214000</v>
      </c>
      <c r="F48" s="103">
        <v>3670224.7588709998</v>
      </c>
      <c r="G48" s="103">
        <v>3412617.23</v>
      </c>
      <c r="H48" s="103">
        <v>3044712.4</v>
      </c>
      <c r="I48" s="210">
        <f>(H48-D48)/D48</f>
        <v>-1.7834709677419385E-2</v>
      </c>
      <c r="J48" s="210">
        <f t="shared" ref="J48:J64" si="2">(H48-G48)/G48</f>
        <v>-0.10780723567993006</v>
      </c>
    </row>
    <row r="49" spans="2:10">
      <c r="B49" s="66" t="s">
        <v>2363</v>
      </c>
      <c r="C49" s="103">
        <v>1328536</v>
      </c>
      <c r="D49" s="103">
        <v>1389616</v>
      </c>
      <c r="E49" s="103">
        <v>3348393</v>
      </c>
      <c r="F49" s="103">
        <v>3085862</v>
      </c>
      <c r="G49" s="103">
        <v>3007948</v>
      </c>
      <c r="H49" s="103">
        <v>4240965</v>
      </c>
      <c r="I49" s="210">
        <f>(H49-D49)/D49</f>
        <v>2.0518970708454711</v>
      </c>
      <c r="J49" s="210">
        <f t="shared" si="2"/>
        <v>0.40991965286633947</v>
      </c>
    </row>
    <row r="50" spans="2:10">
      <c r="B50" s="66" t="s">
        <v>2364</v>
      </c>
      <c r="C50" s="103">
        <v>368038.6</v>
      </c>
      <c r="D50" s="103">
        <v>1110039.1000000001</v>
      </c>
      <c r="E50" s="103">
        <v>1470009.02</v>
      </c>
      <c r="F50" s="103">
        <v>1520013.6</v>
      </c>
      <c r="G50" s="103">
        <v>1396844.56</v>
      </c>
      <c r="H50" s="165">
        <v>1729921</v>
      </c>
      <c r="I50" s="161">
        <f>(H50-D50)/D50</f>
        <v>0.55843249125188466</v>
      </c>
      <c r="J50" s="161">
        <f t="shared" si="2"/>
        <v>0.23844918005765792</v>
      </c>
    </row>
    <row r="51" spans="2:10" s="32" customFormat="1">
      <c r="B51" s="71" t="s">
        <v>2516</v>
      </c>
      <c r="C51" s="103">
        <f t="shared" ref="C51:H51" si="3">SUM(C47:C50)</f>
        <v>7826574.5999999996</v>
      </c>
      <c r="D51" s="103">
        <f t="shared" si="3"/>
        <v>8849655.0999999996</v>
      </c>
      <c r="E51" s="103">
        <f t="shared" si="3"/>
        <v>12222402.02</v>
      </c>
      <c r="F51" s="103">
        <f t="shared" si="3"/>
        <v>11286100.358871</v>
      </c>
      <c r="G51" s="103">
        <f t="shared" si="3"/>
        <v>10005409.790000001</v>
      </c>
      <c r="H51" s="165">
        <f t="shared" si="3"/>
        <v>11340198.4</v>
      </c>
      <c r="I51" s="161">
        <f>(H51-D51)/D51</f>
        <v>0.28142828978724843</v>
      </c>
      <c r="J51" s="161">
        <f t="shared" si="2"/>
        <v>0.13340669078182746</v>
      </c>
    </row>
    <row r="52" spans="2:10">
      <c r="B52" s="6" t="s">
        <v>2328</v>
      </c>
      <c r="C52" s="19">
        <v>132121.23499999999</v>
      </c>
      <c r="D52" s="19">
        <v>149984.03899999999</v>
      </c>
      <c r="E52" s="19">
        <v>148846.745</v>
      </c>
      <c r="F52" s="224">
        <v>142065.446</v>
      </c>
      <c r="G52" s="28">
        <v>114966</v>
      </c>
      <c r="H52" s="224">
        <v>147924</v>
      </c>
      <c r="I52" s="50">
        <f t="shared" ref="I52:I55" si="4">(G52-C52)/C52</f>
        <v>-0.12984464609341556</v>
      </c>
      <c r="J52" s="210">
        <f t="shared" si="2"/>
        <v>0.28667606074839519</v>
      </c>
    </row>
    <row r="53" spans="2:10">
      <c r="B53" s="66" t="s">
        <v>2297</v>
      </c>
      <c r="C53" s="103">
        <v>85342.2</v>
      </c>
      <c r="D53" s="103">
        <v>94409.02</v>
      </c>
      <c r="E53" s="103">
        <v>95709.43</v>
      </c>
      <c r="F53" s="103">
        <v>91223.494999999995</v>
      </c>
      <c r="G53" s="103">
        <v>17811.412779999999</v>
      </c>
      <c r="H53" s="103">
        <v>18170.7114</v>
      </c>
      <c r="I53" s="210">
        <f t="shared" si="4"/>
        <v>-0.79129419232220399</v>
      </c>
      <c r="J53" s="210">
        <f t="shared" si="2"/>
        <v>2.0172381856393168E-2</v>
      </c>
    </row>
    <row r="54" spans="2:10">
      <c r="B54" s="6" t="s">
        <v>156</v>
      </c>
      <c r="C54" s="19">
        <v>51796.254999999997</v>
      </c>
      <c r="D54" s="19">
        <v>37680.254999999997</v>
      </c>
      <c r="E54" s="19">
        <v>37831.254999999997</v>
      </c>
      <c r="F54" s="224">
        <v>43846.254999999997</v>
      </c>
      <c r="G54" s="28">
        <v>33823.254999999997</v>
      </c>
      <c r="H54" s="224">
        <v>30530.5</v>
      </c>
      <c r="I54" s="50">
        <f t="shared" si="4"/>
        <v>-0.34699419871185672</v>
      </c>
      <c r="J54" s="210">
        <f t="shared" si="2"/>
        <v>-9.7351807210748861E-2</v>
      </c>
    </row>
    <row r="55" spans="2:10">
      <c r="B55" s="6" t="s">
        <v>2430</v>
      </c>
      <c r="C55" s="19">
        <v>48700</v>
      </c>
      <c r="D55" s="19">
        <v>53804.43</v>
      </c>
      <c r="E55" s="19">
        <v>49188.58</v>
      </c>
      <c r="F55" s="224">
        <v>49701.48</v>
      </c>
      <c r="G55" s="28">
        <v>44704.06</v>
      </c>
      <c r="H55" s="224">
        <v>45812.26</v>
      </c>
      <c r="I55" s="50">
        <f t="shared" si="4"/>
        <v>-8.2052156057494913E-2</v>
      </c>
      <c r="J55" s="210">
        <f t="shared" si="2"/>
        <v>2.4789694716766317E-2</v>
      </c>
    </row>
    <row r="56" spans="2:10">
      <c r="B56" s="6" t="s">
        <v>2429</v>
      </c>
      <c r="C56" s="19">
        <v>27934.853419999999</v>
      </c>
      <c r="D56" s="19">
        <v>13538.054897</v>
      </c>
      <c r="E56" s="19">
        <v>11684.234700000001</v>
      </c>
      <c r="F56" s="224"/>
      <c r="G56" s="6"/>
      <c r="H56" s="21"/>
      <c r="I56" s="21"/>
      <c r="J56" s="210"/>
    </row>
    <row r="57" spans="2:10">
      <c r="B57" s="66" t="s">
        <v>2224</v>
      </c>
      <c r="C57" s="103">
        <v>26515.3</v>
      </c>
      <c r="D57" s="103">
        <v>21576.6</v>
      </c>
      <c r="E57" s="103">
        <v>22591.16</v>
      </c>
      <c r="F57" s="103">
        <v>28431.74</v>
      </c>
      <c r="G57" s="103">
        <v>13525.1</v>
      </c>
      <c r="H57" s="103">
        <v>13345</v>
      </c>
      <c r="I57" s="210">
        <f>(G57-C57)/C57</f>
        <v>-0.48991337077083796</v>
      </c>
      <c r="J57" s="210">
        <f t="shared" si="2"/>
        <v>-1.3315982876281902E-2</v>
      </c>
    </row>
    <row r="58" spans="2:10">
      <c r="B58" s="6" t="s">
        <v>2410</v>
      </c>
      <c r="C58" s="19">
        <v>25925.49</v>
      </c>
      <c r="D58" s="19">
        <v>9272.0400000000009</v>
      </c>
      <c r="E58" s="19">
        <v>31878.46</v>
      </c>
      <c r="F58" s="224"/>
      <c r="G58" s="6"/>
      <c r="H58" s="21"/>
      <c r="I58" s="21"/>
      <c r="J58" s="210"/>
    </row>
    <row r="59" spans="2:10">
      <c r="B59" s="6" t="s">
        <v>2244</v>
      </c>
      <c r="C59" s="19">
        <v>18090.702399999998</v>
      </c>
      <c r="D59" s="19">
        <v>18738.121999999999</v>
      </c>
      <c r="E59" s="19">
        <v>20256.25</v>
      </c>
      <c r="F59" s="224">
        <v>20990.742399999999</v>
      </c>
      <c r="G59" s="28">
        <v>20706.182400000002</v>
      </c>
      <c r="H59" s="224">
        <v>12496.0416</v>
      </c>
      <c r="I59" s="50">
        <f t="shared" ref="I59:I64" si="5">(G59-C59)/C59</f>
        <v>0.14457592315486895</v>
      </c>
      <c r="J59" s="210">
        <f t="shared" si="2"/>
        <v>-0.39650673607511544</v>
      </c>
    </row>
    <row r="60" spans="2:10">
      <c r="B60" s="6" t="s">
        <v>2329</v>
      </c>
      <c r="C60" s="19">
        <v>17380.247950000001</v>
      </c>
      <c r="D60" s="19">
        <v>5934.9170999999997</v>
      </c>
      <c r="E60" s="19">
        <v>23389.071</v>
      </c>
      <c r="F60" s="224">
        <v>26613.9469512</v>
      </c>
      <c r="G60" s="28">
        <v>44581.053999999996</v>
      </c>
      <c r="H60" s="224">
        <v>43260.341</v>
      </c>
      <c r="I60" s="50">
        <f t="shared" si="5"/>
        <v>1.5650413117380177</v>
      </c>
      <c r="J60" s="210">
        <f t="shared" si="2"/>
        <v>-2.9624983743094011E-2</v>
      </c>
    </row>
    <row r="61" spans="2:10">
      <c r="B61" s="6" t="s">
        <v>2384</v>
      </c>
      <c r="C61" s="19">
        <v>11021.06</v>
      </c>
      <c r="D61" s="19">
        <v>33758.300000000003</v>
      </c>
      <c r="E61" s="19">
        <v>22546.12</v>
      </c>
      <c r="F61" s="224">
        <v>24820.34</v>
      </c>
      <c r="G61" s="28">
        <v>7879.2830000000004</v>
      </c>
      <c r="H61" s="224">
        <v>6740.2</v>
      </c>
      <c r="I61" s="50">
        <f t="shared" si="5"/>
        <v>-0.2850703108412439</v>
      </c>
      <c r="J61" s="210">
        <f t="shared" si="2"/>
        <v>-0.14456683431728504</v>
      </c>
    </row>
    <row r="62" spans="2:10">
      <c r="B62" s="6" t="s">
        <v>2385</v>
      </c>
      <c r="C62" s="19">
        <v>9963.42</v>
      </c>
      <c r="D62" s="19">
        <v>7040</v>
      </c>
      <c r="E62" s="19">
        <v>2004</v>
      </c>
      <c r="F62" s="224">
        <v>1599</v>
      </c>
      <c r="G62" s="28">
        <v>501</v>
      </c>
      <c r="H62" s="224">
        <v>1195.8599999999999</v>
      </c>
      <c r="I62" s="50">
        <f t="shared" si="5"/>
        <v>-0.94971606135242714</v>
      </c>
      <c r="J62" s="210">
        <f t="shared" si="2"/>
        <v>1.3869461077844309</v>
      </c>
    </row>
    <row r="63" spans="2:10">
      <c r="B63" s="6" t="s">
        <v>2353</v>
      </c>
      <c r="C63" s="19">
        <v>5806.9225999999999</v>
      </c>
      <c r="D63" s="19">
        <v>2351.7367491</v>
      </c>
      <c r="E63" s="19">
        <v>1473.6226707999999</v>
      </c>
      <c r="F63" s="224">
        <v>1359.5004409999999</v>
      </c>
      <c r="G63" s="28">
        <v>549.60235599999999</v>
      </c>
      <c r="H63" s="224">
        <v>385.24419319999998</v>
      </c>
      <c r="I63" s="50">
        <f t="shared" si="5"/>
        <v>-0.90535393807384301</v>
      </c>
      <c r="J63" s="210">
        <f t="shared" si="2"/>
        <v>-0.29904923260554583</v>
      </c>
    </row>
    <row r="64" spans="2:10">
      <c r="B64" s="6" t="s">
        <v>2409</v>
      </c>
      <c r="C64" s="19">
        <v>2990</v>
      </c>
      <c r="D64" s="19">
        <v>3420</v>
      </c>
      <c r="E64" s="19">
        <v>3430</v>
      </c>
      <c r="F64" s="224">
        <v>3400</v>
      </c>
      <c r="G64" s="28">
        <v>3880</v>
      </c>
      <c r="H64" s="224">
        <v>3550</v>
      </c>
      <c r="I64" s="50">
        <f t="shared" si="5"/>
        <v>0.2976588628762542</v>
      </c>
      <c r="J64" s="210">
        <f t="shared" si="2"/>
        <v>-8.505154639175258E-2</v>
      </c>
    </row>
    <row r="65" spans="2:10">
      <c r="B65" s="6" t="s">
        <v>2148</v>
      </c>
      <c r="C65" s="20">
        <v>885</v>
      </c>
      <c r="D65" s="20">
        <v>792</v>
      </c>
      <c r="E65" s="20">
        <v>795</v>
      </c>
      <c r="F65" s="224">
        <v>692</v>
      </c>
      <c r="G65" s="20">
        <v>811</v>
      </c>
      <c r="H65" s="47"/>
      <c r="I65" s="47"/>
      <c r="J65" s="6"/>
    </row>
    <row r="66" spans="2:10">
      <c r="B66" s="17" t="s">
        <v>2200</v>
      </c>
      <c r="C66" s="30">
        <f t="shared" ref="C66:H66" si="6">SUM(C47:C65)-C51</f>
        <v>8291047.2863700017</v>
      </c>
      <c r="D66" s="30">
        <f t="shared" si="6"/>
        <v>9301954.6147461031</v>
      </c>
      <c r="E66" s="30">
        <f t="shared" si="6"/>
        <v>12694025.948370799</v>
      </c>
      <c r="F66" s="30">
        <f t="shared" si="6"/>
        <v>11720844.304663198</v>
      </c>
      <c r="G66" s="30">
        <f t="shared" si="6"/>
        <v>10309147.739536004</v>
      </c>
      <c r="H66" s="62">
        <f t="shared" si="6"/>
        <v>11663608.558193197</v>
      </c>
      <c r="I66" s="221">
        <f>(H66-D66)/D66</f>
        <v>0.25388792369543889</v>
      </c>
      <c r="J66" s="9">
        <f>(H66-G66)/G66</f>
        <v>0.13138436395307254</v>
      </c>
    </row>
    <row r="67" spans="2:10">
      <c r="H67" s="226"/>
    </row>
    <row r="68" spans="2:10">
      <c r="B68" s="2" t="s">
        <v>2343</v>
      </c>
    </row>
    <row r="69" spans="2:10">
      <c r="B69" s="1" t="s">
        <v>2342</v>
      </c>
    </row>
    <row r="70" spans="2:10">
      <c r="B70" s="1" t="s">
        <v>2263</v>
      </c>
    </row>
    <row r="71" spans="2:10">
      <c r="B71" s="1" t="s">
        <v>2377</v>
      </c>
    </row>
    <row r="72" spans="2:10">
      <c r="B72" s="1" t="s">
        <v>2475</v>
      </c>
    </row>
    <row r="94" spans="2:2">
      <c r="B94" s="2" t="s">
        <v>2680</v>
      </c>
    </row>
    <row r="98" spans="1:10" s="33" customFormat="1" ht="16">
      <c r="B98" s="187" t="s">
        <v>163</v>
      </c>
      <c r="F98" s="91"/>
    </row>
    <row r="99" spans="1:10">
      <c r="A99" s="32" t="s">
        <v>80</v>
      </c>
      <c r="B99" s="32"/>
      <c r="C99" s="22" t="s">
        <v>2365</v>
      </c>
      <c r="D99" s="22" t="s">
        <v>2366</v>
      </c>
      <c r="E99" s="22" t="s">
        <v>2367</v>
      </c>
      <c r="F99" s="97" t="s">
        <v>2368</v>
      </c>
      <c r="G99" s="97" t="s">
        <v>2631</v>
      </c>
      <c r="H99" s="22" t="s">
        <v>2578</v>
      </c>
      <c r="I99" s="372" t="s">
        <v>2657</v>
      </c>
      <c r="J99" s="17" t="s">
        <v>2659</v>
      </c>
    </row>
    <row r="100" spans="1:10">
      <c r="B100" s="66" t="s">
        <v>2280</v>
      </c>
      <c r="C100" s="103">
        <v>3261113.5880800001</v>
      </c>
      <c r="D100" s="103">
        <v>3505819.2130326</v>
      </c>
      <c r="E100" s="103">
        <v>5922726.5785808004</v>
      </c>
      <c r="F100" s="103">
        <v>5342251.6488190005</v>
      </c>
      <c r="G100" s="103">
        <v>4497354.2864389997</v>
      </c>
      <c r="H100" s="103">
        <v>4384133.2733663404</v>
      </c>
      <c r="I100" s="161">
        <f>(H100-D100)/D100</f>
        <v>0.25053033455595164</v>
      </c>
      <c r="J100" s="4">
        <f>(H100-G100)/G100</f>
        <v>-2.5175026440335778E-2</v>
      </c>
    </row>
    <row r="101" spans="1:10">
      <c r="B101" s="6" t="s">
        <v>2063</v>
      </c>
      <c r="C101" s="163">
        <v>44272.451000000001</v>
      </c>
      <c r="D101" s="163">
        <v>46167.627</v>
      </c>
      <c r="E101" s="163">
        <v>44043.12</v>
      </c>
      <c r="F101" s="224">
        <v>39897.815000000002</v>
      </c>
      <c r="G101" s="163">
        <v>52946</v>
      </c>
      <c r="H101" s="224">
        <v>60505</v>
      </c>
      <c r="I101" s="50">
        <f t="shared" ref="I101:I113" si="7">(H101-D101)/D101</f>
        <v>0.31055035598862379</v>
      </c>
      <c r="J101" s="4">
        <f t="shared" ref="J101:J113" si="8">(H101-G101)/G101</f>
        <v>0.14276810335058362</v>
      </c>
    </row>
    <row r="102" spans="1:10">
      <c r="B102" s="6" t="s">
        <v>2259</v>
      </c>
      <c r="C102" s="163">
        <v>46300</v>
      </c>
      <c r="D102" s="163">
        <v>51131.37</v>
      </c>
      <c r="E102" s="163">
        <v>46744.52</v>
      </c>
      <c r="F102" s="224">
        <v>47232.72</v>
      </c>
      <c r="G102" s="163">
        <v>42484.21</v>
      </c>
      <c r="H102" s="224">
        <v>43534.78</v>
      </c>
      <c r="I102" s="50">
        <f t="shared" si="7"/>
        <v>-0.14857004613801672</v>
      </c>
      <c r="J102" s="4">
        <f t="shared" si="8"/>
        <v>2.4728481475823599E-2</v>
      </c>
    </row>
    <row r="103" spans="1:10">
      <c r="B103" s="6" t="s">
        <v>2394</v>
      </c>
      <c r="C103" s="163">
        <v>51359.558019999997</v>
      </c>
      <c r="D103" s="163">
        <v>36517.439742000002</v>
      </c>
      <c r="E103" s="163">
        <v>48447.057800000002</v>
      </c>
      <c r="F103" s="224">
        <v>12707.32</v>
      </c>
      <c r="G103" s="163">
        <v>7850.0619999999999</v>
      </c>
      <c r="H103" s="224">
        <v>6711.1</v>
      </c>
      <c r="I103" s="50">
        <f t="shared" si="7"/>
        <v>-0.81622205588850949</v>
      </c>
      <c r="J103" s="4">
        <f t="shared" si="8"/>
        <v>-0.14508955470670162</v>
      </c>
    </row>
    <row r="104" spans="1:10">
      <c r="B104" s="6" t="s">
        <v>2202</v>
      </c>
      <c r="C104" s="163">
        <v>6283.9501</v>
      </c>
      <c r="D104" s="163">
        <v>5635.5056999999997</v>
      </c>
      <c r="E104" s="163">
        <v>7166.0558000000001</v>
      </c>
      <c r="F104" s="224">
        <v>5885.1976000000004</v>
      </c>
      <c r="G104" s="163">
        <v>4139.6513999999997</v>
      </c>
      <c r="H104" s="224">
        <v>3299.0115999999998</v>
      </c>
      <c r="I104" s="50">
        <f t="shared" si="7"/>
        <v>-0.41460238430776497</v>
      </c>
      <c r="J104" s="4">
        <f t="shared" si="8"/>
        <v>-0.20307019088612147</v>
      </c>
    </row>
    <row r="105" spans="1:10">
      <c r="B105" s="6" t="s">
        <v>2510</v>
      </c>
      <c r="C105" s="163">
        <v>3121.712</v>
      </c>
      <c r="D105" s="163">
        <v>3462.576</v>
      </c>
      <c r="E105" s="163">
        <v>3516.4960000000001</v>
      </c>
      <c r="F105" s="224">
        <v>3304.5920000000001</v>
      </c>
      <c r="G105" s="163">
        <v>3876.1280000000002</v>
      </c>
      <c r="H105" s="224">
        <v>3454</v>
      </c>
      <c r="I105" s="50">
        <f t="shared" si="7"/>
        <v>-2.4767687409604933E-3</v>
      </c>
      <c r="J105" s="4">
        <f t="shared" si="8"/>
        <v>-0.10890455629948241</v>
      </c>
    </row>
    <row r="106" spans="1:10" s="32" customFormat="1">
      <c r="B106" s="6" t="s">
        <v>2388</v>
      </c>
      <c r="D106" s="224"/>
      <c r="E106" s="224"/>
      <c r="F106" s="224"/>
      <c r="G106" s="224"/>
      <c r="H106" s="371">
        <v>1302</v>
      </c>
      <c r="I106" s="50"/>
      <c r="J106" s="4"/>
    </row>
    <row r="107" spans="1:10">
      <c r="B107" s="6" t="s">
        <v>2248</v>
      </c>
      <c r="C107" s="163">
        <v>7794.04</v>
      </c>
      <c r="D107" s="163">
        <v>1460.69</v>
      </c>
      <c r="E107" s="163">
        <v>1599.25</v>
      </c>
      <c r="F107" s="224">
        <v>2205.42</v>
      </c>
      <c r="G107" s="163">
        <v>908.2</v>
      </c>
      <c r="H107" s="224">
        <v>912.75485000000003</v>
      </c>
      <c r="I107" s="50">
        <f t="shared" si="7"/>
        <v>-0.37512076484401208</v>
      </c>
      <c r="J107" s="4">
        <f t="shared" si="8"/>
        <v>5.0152499449460331E-3</v>
      </c>
    </row>
    <row r="108" spans="1:10">
      <c r="B108" s="6" t="s">
        <v>2317</v>
      </c>
      <c r="C108" s="163">
        <v>146.56</v>
      </c>
      <c r="D108" s="163">
        <v>141</v>
      </c>
      <c r="E108" s="163">
        <v>157.88420015</v>
      </c>
      <c r="F108" s="224">
        <v>121.0287888</v>
      </c>
      <c r="G108" s="163">
        <v>139.1148</v>
      </c>
      <c r="H108" s="224">
        <v>126.024372</v>
      </c>
      <c r="I108" s="50">
        <f t="shared" si="7"/>
        <v>-0.10621012765957447</v>
      </c>
      <c r="J108" s="4">
        <f t="shared" si="8"/>
        <v>-9.4098025515617342E-2</v>
      </c>
    </row>
    <row r="109" spans="1:10">
      <c r="B109" s="6" t="s">
        <v>2456</v>
      </c>
      <c r="C109" s="6"/>
      <c r="D109" s="6"/>
      <c r="E109" s="163">
        <v>69.710400000000007</v>
      </c>
      <c r="F109" s="224">
        <v>66.722076000000001</v>
      </c>
      <c r="G109" s="163">
        <v>81.740099999999998</v>
      </c>
      <c r="H109" s="31"/>
      <c r="I109" s="50"/>
      <c r="J109" s="4"/>
    </row>
    <row r="110" spans="1:10">
      <c r="B110" s="6" t="s">
        <v>2383</v>
      </c>
      <c r="C110" s="163">
        <v>107.10720000000001</v>
      </c>
      <c r="D110" s="163">
        <v>93.391999999999996</v>
      </c>
      <c r="E110" s="163">
        <v>98.11</v>
      </c>
      <c r="F110" s="224">
        <v>92</v>
      </c>
      <c r="G110" s="163">
        <v>80.8</v>
      </c>
      <c r="H110" s="31">
        <v>88.08</v>
      </c>
      <c r="I110" s="50">
        <f t="shared" si="7"/>
        <v>-5.6878533493232804E-2</v>
      </c>
      <c r="J110" s="4">
        <f t="shared" si="8"/>
        <v>9.009900990099011E-2</v>
      </c>
    </row>
    <row r="111" spans="1:10">
      <c r="B111" s="6" t="s">
        <v>2284</v>
      </c>
      <c r="C111" s="163">
        <v>449</v>
      </c>
      <c r="D111" s="163">
        <v>643.37621999999999</v>
      </c>
      <c r="E111" s="163">
        <v>71.009100000000004</v>
      </c>
      <c r="F111" s="224"/>
      <c r="G111" s="163">
        <v>78.503</v>
      </c>
      <c r="H111" s="31">
        <v>86.885999999999996</v>
      </c>
      <c r="I111" s="50">
        <f t="shared" si="7"/>
        <v>-0.86495304411468621</v>
      </c>
      <c r="J111" s="4">
        <f t="shared" si="8"/>
        <v>0.10678572793396425</v>
      </c>
    </row>
    <row r="112" spans="1:10">
      <c r="B112" s="6" t="s">
        <v>2336</v>
      </c>
      <c r="C112" s="6"/>
      <c r="D112" s="163">
        <v>8.9589999999999996</v>
      </c>
      <c r="E112" s="6"/>
      <c r="F112" s="224">
        <v>66.198504</v>
      </c>
      <c r="G112" s="6"/>
      <c r="H112" s="21"/>
      <c r="I112" s="50"/>
      <c r="J112" s="4"/>
    </row>
    <row r="113" spans="1:11">
      <c r="B113" s="81" t="s">
        <v>95</v>
      </c>
      <c r="C113" s="222">
        <f>SUM(C100:C112)</f>
        <v>3420947.9663999998</v>
      </c>
      <c r="D113" s="222">
        <f>SUM(D100:D112)</f>
        <v>3651081.1486945995</v>
      </c>
      <c r="E113" s="222">
        <f>SUM(E100:E112)</f>
        <v>6074639.7918809513</v>
      </c>
      <c r="F113" s="222">
        <f>SUM(F100:F112)</f>
        <v>5453830.6627878007</v>
      </c>
      <c r="G113" s="222">
        <f>SUM(G100:G112)</f>
        <v>4609938.6957389982</v>
      </c>
      <c r="H113" s="224">
        <v>4504153</v>
      </c>
      <c r="I113" s="50">
        <f t="shared" si="7"/>
        <v>0.23364910736383007</v>
      </c>
      <c r="J113" s="4">
        <f t="shared" si="8"/>
        <v>-2.2947310739029302E-2</v>
      </c>
    </row>
    <row r="114" spans="1:11" ht="13">
      <c r="B114"/>
      <c r="C114" s="219"/>
    </row>
    <row r="115" spans="1:11" ht="13">
      <c r="B115"/>
      <c r="C115" s="219"/>
    </row>
    <row r="116" spans="1:11" ht="16">
      <c r="B116" s="146" t="s">
        <v>162</v>
      </c>
      <c r="C116" s="32"/>
      <c r="D116" s="32"/>
      <c r="E116" s="32"/>
      <c r="G116" s="32"/>
      <c r="I116" s="32"/>
    </row>
    <row r="117" spans="1:11">
      <c r="B117" s="6"/>
      <c r="C117" s="22" t="s">
        <v>2365</v>
      </c>
      <c r="D117" s="22" t="s">
        <v>2366</v>
      </c>
      <c r="E117" s="22" t="s">
        <v>2367</v>
      </c>
      <c r="F117" s="97" t="s">
        <v>2368</v>
      </c>
      <c r="G117" s="22" t="s">
        <v>2631</v>
      </c>
      <c r="H117" s="302" t="s">
        <v>2578</v>
      </c>
      <c r="I117" s="372" t="s">
        <v>2657</v>
      </c>
      <c r="J117" s="17" t="s">
        <v>2659</v>
      </c>
    </row>
    <row r="118" spans="1:11">
      <c r="A118" s="32">
        <v>1</v>
      </c>
      <c r="B118" s="66" t="s">
        <v>161</v>
      </c>
      <c r="C118" s="103">
        <v>853000</v>
      </c>
      <c r="D118" s="103">
        <v>929523</v>
      </c>
      <c r="E118" s="103">
        <v>2300431</v>
      </c>
      <c r="F118" s="103">
        <v>1826951.0688529999</v>
      </c>
      <c r="G118" s="103">
        <v>1741613</v>
      </c>
      <c r="H118" s="103">
        <v>1403383.1</v>
      </c>
      <c r="I118" s="210">
        <f>(H118-D118)/D118</f>
        <v>0.50978846139363965</v>
      </c>
      <c r="J118" s="4">
        <f>(H118-G118)/G118</f>
        <v>-0.19420496976079066</v>
      </c>
    </row>
    <row r="119" spans="1:11">
      <c r="A119" s="32">
        <v>2</v>
      </c>
      <c r="B119" s="66" t="s">
        <v>76</v>
      </c>
      <c r="C119" s="103">
        <v>2130000</v>
      </c>
      <c r="D119" s="103">
        <v>2000000</v>
      </c>
      <c r="E119" s="103">
        <v>2020000</v>
      </c>
      <c r="F119" s="103">
        <v>1970000</v>
      </c>
      <c r="G119" s="103">
        <v>1414000</v>
      </c>
      <c r="H119" s="103">
        <v>1367800</v>
      </c>
      <c r="I119" s="210">
        <f t="shared" ref="I119:I134" si="9">(H119-D119)/D119</f>
        <v>-0.31609999999999999</v>
      </c>
      <c r="J119" s="4">
        <f t="shared" ref="J119:J138" si="10">(H119-G119)/G119</f>
        <v>-3.2673267326732675E-2</v>
      </c>
    </row>
    <row r="120" spans="1:11">
      <c r="A120" s="32">
        <v>3</v>
      </c>
      <c r="B120" s="66" t="s">
        <v>1875</v>
      </c>
      <c r="C120" s="103">
        <v>207000</v>
      </c>
      <c r="D120" s="103">
        <v>498014.42</v>
      </c>
      <c r="E120" s="103">
        <v>847007.69</v>
      </c>
      <c r="F120" s="103">
        <v>872012.5</v>
      </c>
      <c r="G120" s="103">
        <v>775035.47</v>
      </c>
      <c r="H120" s="103">
        <v>1005772</v>
      </c>
      <c r="I120" s="210">
        <f t="shared" si="9"/>
        <v>1.0195640118211839</v>
      </c>
      <c r="J120" s="4">
        <f t="shared" si="10"/>
        <v>0.29771092928172699</v>
      </c>
    </row>
    <row r="121" spans="1:11">
      <c r="A121" s="32">
        <v>4</v>
      </c>
      <c r="B121" s="66" t="s">
        <v>87</v>
      </c>
      <c r="C121" s="103">
        <v>8273</v>
      </c>
      <c r="D121" s="103">
        <v>6242</v>
      </c>
      <c r="E121" s="103">
        <v>687868</v>
      </c>
      <c r="F121" s="103">
        <v>609281</v>
      </c>
      <c r="G121" s="100">
        <v>553756</v>
      </c>
      <c r="H121" s="103">
        <v>597786</v>
      </c>
      <c r="I121" s="210">
        <f t="shared" si="9"/>
        <v>94.76834347965395</v>
      </c>
      <c r="J121" s="4">
        <f t="shared" si="10"/>
        <v>7.9511553825150433E-2</v>
      </c>
      <c r="K121" s="32" t="s">
        <v>89</v>
      </c>
    </row>
    <row r="122" spans="1:11" s="32" customFormat="1">
      <c r="B122" s="71" t="s">
        <v>157</v>
      </c>
      <c r="C122" s="103">
        <f t="shared" ref="C122:H122" si="11">SUM(C118:C121)</f>
        <v>3198273</v>
      </c>
      <c r="D122" s="103">
        <f t="shared" si="11"/>
        <v>3433779.42</v>
      </c>
      <c r="E122" s="103">
        <f t="shared" si="11"/>
        <v>5855306.6899999995</v>
      </c>
      <c r="F122" s="103">
        <f t="shared" si="11"/>
        <v>5278244.5688530002</v>
      </c>
      <c r="G122" s="103">
        <f t="shared" si="11"/>
        <v>4484404.47</v>
      </c>
      <c r="H122" s="103">
        <f t="shared" si="11"/>
        <v>4374741.0999999996</v>
      </c>
      <c r="I122" s="210">
        <f t="shared" si="9"/>
        <v>0.27403090440794819</v>
      </c>
      <c r="J122" s="4">
        <f t="shared" si="10"/>
        <v>-2.4454388700580372E-2</v>
      </c>
    </row>
    <row r="123" spans="1:11">
      <c r="A123" s="32">
        <v>5</v>
      </c>
      <c r="B123" s="6" t="s">
        <v>3</v>
      </c>
      <c r="C123" s="163">
        <v>44272.451000000001</v>
      </c>
      <c r="D123" s="163">
        <v>46167.627</v>
      </c>
      <c r="E123" s="163">
        <v>46744.52</v>
      </c>
      <c r="F123" s="224">
        <v>40000</v>
      </c>
      <c r="G123" s="163">
        <v>52946</v>
      </c>
      <c r="H123" s="224">
        <v>60505</v>
      </c>
      <c r="I123" s="210">
        <f t="shared" si="9"/>
        <v>0.31055035598862379</v>
      </c>
      <c r="J123" s="4">
        <f t="shared" si="10"/>
        <v>0.14276810335058362</v>
      </c>
    </row>
    <row r="124" spans="1:11">
      <c r="A124" s="32">
        <v>6</v>
      </c>
      <c r="B124" s="6" t="s">
        <v>2430</v>
      </c>
      <c r="C124" s="163">
        <v>46300</v>
      </c>
      <c r="D124" s="163">
        <v>51131.37</v>
      </c>
      <c r="E124" s="163">
        <v>64133.5</v>
      </c>
      <c r="F124" s="224">
        <v>47232.72</v>
      </c>
      <c r="G124" s="163">
        <v>42484.21</v>
      </c>
      <c r="H124" s="224">
        <v>43534.78</v>
      </c>
      <c r="I124" s="210">
        <f t="shared" si="9"/>
        <v>-0.14857004613801672</v>
      </c>
      <c r="J124" s="4">
        <f t="shared" si="10"/>
        <v>2.4728481475823599E-2</v>
      </c>
    </row>
    <row r="125" spans="1:11">
      <c r="A125" s="32">
        <v>7</v>
      </c>
      <c r="B125" s="66" t="s">
        <v>155</v>
      </c>
      <c r="C125" s="103">
        <v>57142.2</v>
      </c>
      <c r="D125" s="103">
        <v>63308.29</v>
      </c>
      <c r="E125" s="66">
        <v>64000</v>
      </c>
      <c r="F125" s="103">
        <v>61128.080999999998</v>
      </c>
      <c r="G125" s="103">
        <v>11937.60269</v>
      </c>
      <c r="H125" s="103">
        <v>7867.6298999999999</v>
      </c>
      <c r="I125" s="210">
        <f t="shared" si="9"/>
        <v>-0.87572512383449308</v>
      </c>
      <c r="J125" s="4">
        <f t="shared" si="10"/>
        <v>-0.34093719615994356</v>
      </c>
    </row>
    <row r="126" spans="1:11">
      <c r="A126" s="32">
        <v>8</v>
      </c>
      <c r="B126" s="6" t="s">
        <v>2384</v>
      </c>
      <c r="C126" s="163">
        <v>5775.22</v>
      </c>
      <c r="D126" s="163">
        <v>17167.259999999998</v>
      </c>
      <c r="E126" s="163">
        <v>11555.51</v>
      </c>
      <c r="F126" s="224">
        <v>12707.32</v>
      </c>
      <c r="G126" s="163">
        <v>7850.0619999999999</v>
      </c>
      <c r="H126" s="224">
        <v>6711.1</v>
      </c>
      <c r="I126" s="210">
        <f t="shared" si="9"/>
        <v>-0.60907564748247534</v>
      </c>
      <c r="J126" s="4">
        <f t="shared" si="10"/>
        <v>-0.14508955470670162</v>
      </c>
    </row>
    <row r="127" spans="1:11">
      <c r="A127" s="32">
        <v>9</v>
      </c>
      <c r="B127" s="6" t="s">
        <v>2409</v>
      </c>
      <c r="C127" s="163">
        <v>2990</v>
      </c>
      <c r="D127" s="163">
        <v>1831.249</v>
      </c>
      <c r="E127" s="163">
        <v>3430</v>
      </c>
      <c r="F127" s="224"/>
      <c r="G127" s="163">
        <v>3740</v>
      </c>
      <c r="H127" s="224">
        <v>3430</v>
      </c>
      <c r="I127" s="210">
        <f t="shared" si="9"/>
        <v>0.87303856548181047</v>
      </c>
      <c r="J127" s="4">
        <f t="shared" si="10"/>
        <v>-8.2887700534759357E-2</v>
      </c>
    </row>
    <row r="128" spans="1:11">
      <c r="A128" s="32">
        <v>10</v>
      </c>
      <c r="B128" s="6" t="s">
        <v>1770</v>
      </c>
      <c r="C128" s="6"/>
      <c r="D128" s="163">
        <v>3486.9067</v>
      </c>
      <c r="E128" s="163">
        <v>4885.6067999999996</v>
      </c>
      <c r="F128" s="224">
        <v>3468.5886</v>
      </c>
      <c r="G128" s="163">
        <v>2199.1824000000001</v>
      </c>
      <c r="H128" s="224">
        <v>1501.9416000000001</v>
      </c>
      <c r="I128" s="210">
        <f t="shared" si="9"/>
        <v>-0.56926246406306191</v>
      </c>
      <c r="J128" s="4">
        <f t="shared" si="10"/>
        <v>-0.31704546198623634</v>
      </c>
    </row>
    <row r="129" spans="2:10">
      <c r="B129" s="6" t="s">
        <v>1511</v>
      </c>
      <c r="C129" s="163">
        <v>2503.2489999999998</v>
      </c>
      <c r="D129" s="6"/>
      <c r="E129" s="163">
        <v>1982.249</v>
      </c>
      <c r="F129" s="224">
        <v>2091.2489999999998</v>
      </c>
      <c r="G129" s="163">
        <v>1645.249</v>
      </c>
      <c r="H129" s="224">
        <v>1521</v>
      </c>
      <c r="I129" s="210"/>
      <c r="J129" s="4">
        <f t="shared" si="10"/>
        <v>-7.5519875714861406E-2</v>
      </c>
    </row>
    <row r="130" spans="2:10">
      <c r="B130" s="66" t="s">
        <v>154</v>
      </c>
      <c r="C130" s="103">
        <v>1052.8499999999999</v>
      </c>
      <c r="D130" s="103">
        <v>6380</v>
      </c>
      <c r="E130" s="103">
        <v>1813</v>
      </c>
      <c r="F130" s="103">
        <v>1542</v>
      </c>
      <c r="G130" s="103">
        <v>483</v>
      </c>
      <c r="H130" s="103">
        <v>1152.93</v>
      </c>
      <c r="I130" s="210">
        <f>(H130-D130)/D130</f>
        <v>-0.81928996865203763</v>
      </c>
      <c r="J130" s="4">
        <f>(H130-G130)/G130</f>
        <v>1.3870186335403727</v>
      </c>
    </row>
    <row r="131" spans="2:10" s="32" customFormat="1">
      <c r="B131" s="32" t="s">
        <v>2717</v>
      </c>
      <c r="D131" s="6"/>
      <c r="E131" s="224"/>
      <c r="F131" s="224"/>
      <c r="G131" s="224"/>
      <c r="H131" s="394">
        <v>1302</v>
      </c>
      <c r="I131" s="210"/>
      <c r="J131" s="4"/>
    </row>
    <row r="132" spans="2:10">
      <c r="B132" s="66" t="s">
        <v>6</v>
      </c>
      <c r="C132" s="103">
        <v>7722.04</v>
      </c>
      <c r="D132" s="103">
        <v>1373</v>
      </c>
      <c r="E132" s="103">
        <v>1516.55</v>
      </c>
      <c r="F132" s="103">
        <v>2134.84</v>
      </c>
      <c r="G132" s="103">
        <v>831.4</v>
      </c>
      <c r="H132" s="103">
        <v>843.1</v>
      </c>
      <c r="I132" s="210">
        <f t="shared" si="9"/>
        <v>-0.38594319009468314</v>
      </c>
      <c r="J132" s="4">
        <f t="shared" si="10"/>
        <v>1.4072648544623582E-2</v>
      </c>
    </row>
    <row r="133" spans="2:10">
      <c r="B133" s="66" t="s">
        <v>88</v>
      </c>
      <c r="C133" s="103">
        <v>4645.5380800000003</v>
      </c>
      <c r="D133" s="103">
        <v>2351.5030326000001</v>
      </c>
      <c r="E133" s="103">
        <v>1473.3885808</v>
      </c>
      <c r="F133" s="103">
        <v>1336.9989660000001</v>
      </c>
      <c r="G133" s="103">
        <v>529.21374900000001</v>
      </c>
      <c r="H133" s="103">
        <v>371.61346634</v>
      </c>
      <c r="I133" s="210">
        <f t="shared" si="9"/>
        <v>-0.84196768569372582</v>
      </c>
      <c r="J133" s="4">
        <f t="shared" si="10"/>
        <v>-0.29780080913959778</v>
      </c>
    </row>
    <row r="134" spans="2:10">
      <c r="B134" s="6" t="s">
        <v>802</v>
      </c>
      <c r="C134" s="163">
        <v>300.77</v>
      </c>
      <c r="D134" s="163">
        <v>317.35000000000002</v>
      </c>
      <c r="E134" s="163">
        <v>298.2</v>
      </c>
      <c r="F134" s="224">
        <v>325.36</v>
      </c>
      <c r="G134" s="163">
        <v>295.22000000000003</v>
      </c>
      <c r="H134" s="224">
        <v>276.07</v>
      </c>
      <c r="I134" s="210">
        <f t="shared" si="9"/>
        <v>-0.13007720182763519</v>
      </c>
      <c r="J134" s="4">
        <f t="shared" si="10"/>
        <v>-6.4866878937741457E-2</v>
      </c>
    </row>
    <row r="135" spans="2:10">
      <c r="B135" s="6" t="s">
        <v>595</v>
      </c>
      <c r="C135" s="163">
        <v>146.56</v>
      </c>
      <c r="D135" s="163">
        <v>141</v>
      </c>
      <c r="E135" s="163">
        <v>157.88420015</v>
      </c>
      <c r="F135" s="224">
        <v>121.0287888</v>
      </c>
      <c r="G135" s="163">
        <v>139.1148</v>
      </c>
      <c r="H135" s="224">
        <v>126.024372</v>
      </c>
      <c r="I135" s="6"/>
      <c r="J135" s="4">
        <f t="shared" si="10"/>
        <v>-9.4098025515617342E-2</v>
      </c>
    </row>
    <row r="136" spans="2:10">
      <c r="B136" s="6" t="s">
        <v>606</v>
      </c>
      <c r="C136" s="163">
        <v>131.71199999999999</v>
      </c>
      <c r="D136" s="163">
        <v>42.576000000000001</v>
      </c>
      <c r="E136" s="163">
        <v>86.495999999999995</v>
      </c>
      <c r="F136" s="224">
        <v>14.592000000000001</v>
      </c>
      <c r="G136" s="163">
        <v>136.12799999999999</v>
      </c>
      <c r="H136" s="224">
        <v>24</v>
      </c>
      <c r="I136" s="6"/>
      <c r="J136" s="4">
        <f t="shared" si="10"/>
        <v>-0.82369534555712265</v>
      </c>
    </row>
    <row r="137" spans="2:10">
      <c r="B137" s="6" t="s">
        <v>354</v>
      </c>
      <c r="C137" s="6"/>
      <c r="D137" s="6"/>
      <c r="E137" s="163">
        <v>69.710400000000007</v>
      </c>
      <c r="F137" s="224">
        <v>66.722076000000001</v>
      </c>
      <c r="G137" s="163">
        <v>81.740099999999998</v>
      </c>
      <c r="H137" s="31"/>
      <c r="I137" s="6"/>
      <c r="J137" s="4"/>
    </row>
    <row r="138" spans="2:10">
      <c r="B138" s="6" t="s">
        <v>358</v>
      </c>
      <c r="C138" s="163">
        <v>107.10720000000001</v>
      </c>
      <c r="D138" s="163">
        <v>93.391999999999996</v>
      </c>
      <c r="E138" s="163">
        <v>98.11</v>
      </c>
      <c r="F138" s="224">
        <v>92</v>
      </c>
      <c r="G138" s="163">
        <v>80.8</v>
      </c>
      <c r="H138" s="31">
        <v>88.08</v>
      </c>
      <c r="I138" s="6"/>
      <c r="J138" s="4">
        <f t="shared" si="10"/>
        <v>9.009900990099011E-2</v>
      </c>
    </row>
    <row r="139" spans="2:10">
      <c r="B139" s="6" t="s">
        <v>2329</v>
      </c>
      <c r="C139" s="6"/>
      <c r="D139" s="6"/>
      <c r="E139" s="163">
        <v>71.009100000000004</v>
      </c>
      <c r="F139" s="224">
        <v>66.198504</v>
      </c>
      <c r="G139" s="163">
        <v>78.503</v>
      </c>
      <c r="H139" s="31">
        <v>86.885999999999996</v>
      </c>
      <c r="I139" s="6"/>
    </row>
    <row r="140" spans="2:10">
      <c r="B140" s="66" t="s">
        <v>1663</v>
      </c>
      <c r="C140" s="103">
        <v>72</v>
      </c>
      <c r="D140" s="103">
        <v>87.69</v>
      </c>
      <c r="E140" s="103">
        <v>82.7</v>
      </c>
      <c r="F140" s="103">
        <v>70.58</v>
      </c>
      <c r="G140" s="103">
        <v>76.8</v>
      </c>
      <c r="H140" s="103">
        <v>69.654849999999996</v>
      </c>
      <c r="I140" s="66"/>
    </row>
    <row r="141" spans="2:10">
      <c r="B141" s="6" t="s">
        <v>4</v>
      </c>
      <c r="C141" s="163">
        <v>23637.898020000001</v>
      </c>
      <c r="D141" s="163">
        <v>11485.139741999999</v>
      </c>
      <c r="E141" s="163">
        <v>9893.0877999999993</v>
      </c>
      <c r="F141" s="224"/>
      <c r="G141" s="6"/>
      <c r="H141" s="21"/>
      <c r="I141" s="6"/>
    </row>
    <row r="142" spans="2:10">
      <c r="B142" s="6" t="s">
        <v>5</v>
      </c>
      <c r="C142" s="163">
        <v>21946.44</v>
      </c>
      <c r="D142" s="6"/>
      <c r="E142" s="6"/>
      <c r="F142" s="224"/>
      <c r="G142" s="6"/>
      <c r="H142" s="21"/>
      <c r="I142" s="6"/>
    </row>
    <row r="143" spans="2:10">
      <c r="B143" s="6" t="s">
        <v>65</v>
      </c>
      <c r="C143" s="163">
        <v>3479.9310999999998</v>
      </c>
      <c r="D143" s="6"/>
      <c r="E143" s="6"/>
      <c r="F143" s="224"/>
      <c r="G143" s="6"/>
      <c r="H143" s="21"/>
      <c r="I143" s="6"/>
    </row>
    <row r="144" spans="2:10">
      <c r="B144" s="6" t="s">
        <v>66</v>
      </c>
      <c r="C144" s="163">
        <v>449</v>
      </c>
      <c r="D144" s="163">
        <v>643.37621999999999</v>
      </c>
      <c r="E144" s="6"/>
      <c r="F144" s="224"/>
      <c r="G144" s="6"/>
      <c r="H144" s="21"/>
      <c r="I144" s="6"/>
    </row>
    <row r="145" spans="2:9">
      <c r="B145" s="6" t="s">
        <v>67</v>
      </c>
      <c r="C145" s="6"/>
      <c r="D145" s="163">
        <v>7865.04</v>
      </c>
      <c r="E145" s="163">
        <v>26998.46</v>
      </c>
      <c r="F145" s="224"/>
      <c r="G145" s="6"/>
      <c r="H145" s="21"/>
      <c r="I145" s="6"/>
    </row>
    <row r="146" spans="2:9">
      <c r="B146" s="6" t="s">
        <v>2409</v>
      </c>
      <c r="C146" s="6"/>
      <c r="D146" s="163">
        <v>3420</v>
      </c>
      <c r="E146" s="6"/>
      <c r="F146" s="224">
        <v>3290</v>
      </c>
      <c r="G146" s="6"/>
      <c r="H146" s="21"/>
      <c r="I146" s="6"/>
    </row>
    <row r="147" spans="2:9">
      <c r="B147" s="6" t="s">
        <v>68</v>
      </c>
      <c r="C147" s="6"/>
      <c r="D147" s="163">
        <v>8.9589999999999996</v>
      </c>
      <c r="E147" s="6"/>
      <c r="F147" s="224"/>
      <c r="G147" s="6"/>
      <c r="H147" s="21"/>
      <c r="I147" s="6"/>
    </row>
    <row r="148" spans="2:9">
      <c r="B148" s="6" t="s">
        <v>69</v>
      </c>
      <c r="C148" s="6"/>
      <c r="D148" s="6"/>
      <c r="E148" s="163">
        <v>44043.12</v>
      </c>
      <c r="F148" s="224">
        <v>39897.815000000002</v>
      </c>
      <c r="G148" s="6"/>
      <c r="H148" s="21"/>
      <c r="I148" s="6"/>
    </row>
    <row r="150" spans="2:9">
      <c r="B150" s="32" t="s">
        <v>2681</v>
      </c>
    </row>
  </sheetData>
  <sortState ref="A97:H110">
    <sortCondition descending="1" ref="G97:G110"/>
  </sortState>
  <phoneticPr fontId="3" type="noConversion"/>
  <pageMargins left="0.75000000000000011" right="0.75000000000000011" top="0.53" bottom="0.53" header="0.5" footer="0.5"/>
  <pageSetup paperSize="1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view="pageLayout" topLeftCell="A99" zoomScale="170" zoomScaleNormal="125" zoomScalePageLayoutView="125" workbookViewId="0">
      <selection activeCell="G110" sqref="G110"/>
    </sheetView>
  </sheetViews>
  <sheetFormatPr baseColWidth="10" defaultRowHeight="11" x14ac:dyDescent="0"/>
  <cols>
    <col min="1" max="1" width="33.7109375" style="153" customWidth="1"/>
    <col min="2" max="2" width="6.85546875" style="153" customWidth="1"/>
    <col min="3" max="3" width="6.7109375" style="153" customWidth="1"/>
    <col min="4" max="4" width="7" style="153" customWidth="1"/>
    <col min="5" max="5" width="6.5703125" style="153" customWidth="1"/>
    <col min="6" max="7" width="5.5703125" style="153" customWidth="1"/>
    <col min="8" max="8" width="6.7109375" style="153" customWidth="1"/>
    <col min="9" max="9" width="6" style="153" customWidth="1"/>
    <col min="10" max="257" width="10.7109375" style="153"/>
    <col min="258" max="259" width="9.28515625" style="153" customWidth="1"/>
    <col min="260" max="260" width="10.7109375" style="153"/>
    <col min="261" max="264" width="9.28515625" style="153" customWidth="1"/>
    <col min="265" max="265" width="10.7109375" style="153"/>
    <col min="266" max="270" width="9.28515625" style="153" customWidth="1"/>
    <col min="271" max="271" width="10.7109375" style="153"/>
    <col min="272" max="272" width="9.28515625" style="153" customWidth="1"/>
    <col min="273" max="273" width="10.7109375" style="153"/>
    <col min="274" max="291" width="9.28515625" style="153" customWidth="1"/>
    <col min="292" max="292" width="10.7109375" style="153"/>
    <col min="293" max="304" width="9.28515625" style="153" customWidth="1"/>
    <col min="305" max="305" width="10.7109375" style="153"/>
    <col min="306" max="312" width="9.28515625" style="153" customWidth="1"/>
    <col min="313" max="313" width="10.7109375" style="153"/>
    <col min="314" max="355" width="9.28515625" style="153" customWidth="1"/>
    <col min="356" max="356" width="10.7109375" style="153"/>
    <col min="357" max="357" width="9.28515625" style="153" customWidth="1"/>
    <col min="358" max="362" width="10.7109375" style="153"/>
    <col min="363" max="366" width="9.28515625" style="153" customWidth="1"/>
    <col min="367" max="369" width="10.7109375" style="153"/>
    <col min="370" max="370" width="9.28515625" style="153" customWidth="1"/>
    <col min="371" max="374" width="10.7109375" style="153"/>
    <col min="375" max="378" width="9.28515625" style="153" customWidth="1"/>
    <col min="379" max="379" width="10.7109375" style="153"/>
    <col min="380" max="380" width="9.28515625" style="153" customWidth="1"/>
    <col min="381" max="381" width="10.7109375" style="153"/>
    <col min="382" max="387" width="9.28515625" style="153" customWidth="1"/>
    <col min="388" max="392" width="10.7109375" style="153"/>
    <col min="393" max="394" width="9.28515625" style="153" customWidth="1"/>
    <col min="395" max="395" width="10.7109375" style="153"/>
    <col min="396" max="398" width="9.28515625" style="153" customWidth="1"/>
    <col min="399" max="400" width="10.7109375" style="153"/>
    <col min="401" max="401" width="9.28515625" style="153" customWidth="1"/>
    <col min="402" max="403" width="10.7109375" style="153"/>
    <col min="404" max="405" width="9.28515625" style="153" customWidth="1"/>
    <col min="406" max="406" width="10.7109375" style="153"/>
    <col min="407" max="407" width="9.28515625" style="153" customWidth="1"/>
    <col min="408" max="408" width="10.7109375" style="153"/>
    <col min="409" max="409" width="9.28515625" style="153" customWidth="1"/>
    <col min="410" max="411" width="10.7109375" style="153"/>
    <col min="412" max="412" width="9.28515625" style="153" customWidth="1"/>
    <col min="413" max="413" width="10.7109375" style="153"/>
    <col min="414" max="451" width="9.28515625" style="153" customWidth="1"/>
    <col min="452" max="452" width="10.7109375" style="153"/>
    <col min="453" max="459" width="9.28515625" style="153" customWidth="1"/>
    <col min="460" max="460" width="10.7109375" style="153"/>
    <col min="461" max="463" width="9.28515625" style="153" customWidth="1"/>
    <col min="464" max="464" width="10.7109375" style="153"/>
    <col min="465" max="466" width="9.28515625" style="153" customWidth="1"/>
    <col min="467" max="467" width="10.7109375" style="153"/>
    <col min="468" max="469" width="9.28515625" style="153" customWidth="1"/>
    <col min="470" max="470" width="10.7109375" style="153"/>
    <col min="471" max="473" width="9.28515625" style="153" customWidth="1"/>
    <col min="474" max="475" width="10.7109375" style="153"/>
    <col min="476" max="480" width="9.28515625" style="153" customWidth="1"/>
    <col min="481" max="483" width="10.7109375" style="153"/>
    <col min="484" max="488" width="9.28515625" style="153" customWidth="1"/>
    <col min="489" max="490" width="10.7109375" style="153"/>
    <col min="491" max="494" width="9.28515625" style="153" customWidth="1"/>
    <col min="495" max="495" width="10.7109375" style="153"/>
    <col min="496" max="499" width="9.28515625" style="153" customWidth="1"/>
    <col min="500" max="500" width="10.7109375" style="153"/>
    <col min="501" max="501" width="9.28515625" style="153" customWidth="1"/>
    <col min="502" max="503" width="10.7109375" style="153"/>
    <col min="504" max="504" width="9.28515625" style="153" customWidth="1"/>
    <col min="505" max="505" width="10.7109375" style="153"/>
    <col min="506" max="509" width="9.28515625" style="153" customWidth="1"/>
    <col min="510" max="511" width="10.7109375" style="153"/>
    <col min="512" max="513" width="9.28515625" style="153" customWidth="1"/>
    <col min="514" max="514" width="10.7109375" style="153"/>
    <col min="515" max="516" width="9.28515625" style="153" customWidth="1"/>
    <col min="517" max="519" width="10.7109375" style="153"/>
    <col min="520" max="522" width="9.28515625" style="153" customWidth="1"/>
    <col min="523" max="523" width="10.7109375" style="153"/>
    <col min="524" max="524" width="9.28515625" style="153" customWidth="1"/>
    <col min="525" max="527" width="10.7109375" style="153"/>
    <col min="528" max="533" width="9.28515625" style="153" customWidth="1"/>
    <col min="534" max="534" width="10.7109375" style="153"/>
    <col min="535" max="537" width="9.28515625" style="153" customWidth="1"/>
    <col min="538" max="538" width="10.7109375" style="153"/>
    <col min="539" max="540" width="9.28515625" style="153" customWidth="1"/>
    <col min="541" max="542" width="10.7109375" style="153"/>
    <col min="543" max="544" width="9.28515625" style="153" customWidth="1"/>
    <col min="545" max="547" width="10.7109375" style="153"/>
    <col min="548" max="549" width="9.28515625" style="153" customWidth="1"/>
    <col min="550" max="551" width="10.7109375" style="153"/>
    <col min="552" max="552" width="9.28515625" style="153" customWidth="1"/>
    <col min="553" max="553" width="10.7109375" style="153"/>
    <col min="554" max="555" width="9.28515625" style="153" customWidth="1"/>
    <col min="556" max="556" width="10.7109375" style="153"/>
    <col min="557" max="557" width="9.28515625" style="153" customWidth="1"/>
    <col min="558" max="559" width="10.7109375" style="153"/>
    <col min="560" max="560" width="9.28515625" style="153" customWidth="1"/>
    <col min="561" max="564" width="10.7109375" style="153"/>
    <col min="565" max="565" width="9.28515625" style="153" customWidth="1"/>
    <col min="566" max="567" width="10.7109375" style="153"/>
    <col min="568" max="569" width="9.28515625" style="153" customWidth="1"/>
    <col min="570" max="572" width="10.7109375" style="153"/>
    <col min="573" max="573" width="9.28515625" style="153" customWidth="1"/>
    <col min="574" max="575" width="10.7109375" style="153"/>
    <col min="576" max="576" width="9.28515625" style="153" customWidth="1"/>
    <col min="577" max="578" width="10.7109375" style="153"/>
    <col min="579" max="580" width="9.28515625" style="153" customWidth="1"/>
    <col min="581" max="583" width="10.7109375" style="153"/>
    <col min="584" max="589" width="9.28515625" style="153" customWidth="1"/>
    <col min="590" max="590" width="10.7109375" style="153"/>
    <col min="591" max="595" width="9.28515625" style="153" customWidth="1"/>
    <col min="596" max="596" width="10.7109375" style="153"/>
    <col min="597" max="597" width="9.28515625" style="153" customWidth="1"/>
    <col min="598" max="598" width="10.7109375" style="153"/>
    <col min="599" max="600" width="9.28515625" style="153" customWidth="1"/>
    <col min="601" max="603" width="10.7109375" style="153"/>
    <col min="604" max="606" width="9.28515625" style="153" customWidth="1"/>
    <col min="607" max="607" width="10.7109375" style="153"/>
    <col min="608" max="608" width="9.28515625" style="153" customWidth="1"/>
    <col min="609" max="609" width="10.7109375" style="153"/>
    <col min="610" max="610" width="9.28515625" style="153" customWidth="1"/>
    <col min="611" max="612" width="10.7109375" style="153"/>
    <col min="613" max="614" width="9.28515625" style="153" customWidth="1"/>
    <col min="615" max="615" width="10.7109375" style="153"/>
    <col min="616" max="617" width="9.28515625" style="153" customWidth="1"/>
    <col min="618" max="618" width="10.7109375" style="153"/>
    <col min="619" max="620" width="9.28515625" style="153" customWidth="1"/>
    <col min="621" max="621" width="10.7109375" style="153"/>
    <col min="622" max="622" width="9.28515625" style="153" customWidth="1"/>
    <col min="623" max="623" width="10.7109375" style="153"/>
    <col min="624" max="624" width="9.28515625" style="153" customWidth="1"/>
    <col min="625" max="625" width="10.7109375" style="153"/>
    <col min="626" max="627" width="9.28515625" style="153" customWidth="1"/>
    <col min="628" max="628" width="10.7109375" style="153"/>
    <col min="629" max="629" width="9.28515625" style="153" customWidth="1"/>
    <col min="630" max="630" width="10.7109375" style="153"/>
    <col min="631" max="632" width="9.28515625" style="153" customWidth="1"/>
    <col min="633" max="634" width="10.7109375" style="153"/>
    <col min="635" max="635" width="9.28515625" style="153" customWidth="1"/>
    <col min="636" max="637" width="10.7109375" style="153"/>
    <col min="638" max="638" width="9.28515625" style="153" customWidth="1"/>
    <col min="639" max="639" width="10.7109375" style="153"/>
    <col min="640" max="640" width="9.28515625" style="153" customWidth="1"/>
    <col min="641" max="641" width="10.7109375" style="153"/>
    <col min="642" max="646" width="9.28515625" style="153" customWidth="1"/>
    <col min="647" max="647" width="10.7109375" style="153"/>
    <col min="648" max="648" width="9.28515625" style="153" customWidth="1"/>
    <col min="649" max="649" width="10.7109375" style="153"/>
    <col min="650" max="650" width="9.28515625" style="153" customWidth="1"/>
    <col min="651" max="653" width="10.7109375" style="153"/>
    <col min="654" max="654" width="9.28515625" style="153" customWidth="1"/>
    <col min="655" max="655" width="10.7109375" style="153"/>
    <col min="656" max="661" width="9.28515625" style="153" customWidth="1"/>
    <col min="662" max="662" width="10.7109375" style="153"/>
    <col min="663" max="664" width="9.28515625" style="153" customWidth="1"/>
    <col min="665" max="665" width="10.7109375" style="153"/>
    <col min="666" max="666" width="9.28515625" style="153" customWidth="1"/>
    <col min="667" max="668" width="10.7109375" style="153"/>
    <col min="669" max="669" width="9.28515625" style="153" customWidth="1"/>
    <col min="670" max="670" width="10.7109375" style="153"/>
    <col min="671" max="677" width="9.28515625" style="153" customWidth="1"/>
    <col min="678" max="678" width="10.7109375" style="153"/>
    <col min="679" max="684" width="9.28515625" style="153" customWidth="1"/>
    <col min="685" max="685" width="10.7109375" style="153"/>
    <col min="686" max="686" width="9.28515625" style="153" customWidth="1"/>
    <col min="687" max="687" width="10.7109375" style="153"/>
    <col min="688" max="688" width="9.28515625" style="153" customWidth="1"/>
    <col min="689" max="689" width="10.7109375" style="153"/>
    <col min="690" max="693" width="9.28515625" style="153" customWidth="1"/>
    <col min="694" max="695" width="10.7109375" style="153"/>
    <col min="696" max="697" width="9.28515625" style="153" customWidth="1"/>
    <col min="698" max="698" width="10.7109375" style="153"/>
    <col min="699" max="700" width="9.28515625" style="153" customWidth="1"/>
    <col min="701" max="703" width="10.7109375" style="153"/>
    <col min="704" max="706" width="9.28515625" style="153" customWidth="1"/>
    <col min="707" max="707" width="10.7109375" style="153"/>
    <col min="708" max="708" width="9.28515625" style="153" customWidth="1"/>
    <col min="709" max="711" width="10.7109375" style="153"/>
    <col min="712" max="712" width="9.28515625" style="153" customWidth="1"/>
    <col min="713" max="713" width="10.7109375" style="153"/>
    <col min="714" max="715" width="9.28515625" style="153" customWidth="1"/>
    <col min="716" max="716" width="10.7109375" style="153"/>
    <col min="717" max="717" width="9.28515625" style="153" customWidth="1"/>
    <col min="718" max="719" width="10.7109375" style="153"/>
    <col min="720" max="720" width="9.28515625" style="153" customWidth="1"/>
    <col min="721" max="722" width="10.7109375" style="153"/>
    <col min="723" max="725" width="9.28515625" style="153" customWidth="1"/>
    <col min="726" max="727" width="10.7109375" style="153"/>
    <col min="728" max="728" width="9.28515625" style="153" customWidth="1"/>
    <col min="729" max="729" width="10.7109375" style="153"/>
    <col min="730" max="730" width="9.28515625" style="153" customWidth="1"/>
    <col min="731" max="731" width="10.7109375" style="153"/>
    <col min="732" max="732" width="9.28515625" style="153" customWidth="1"/>
    <col min="733" max="735" width="10.7109375" style="153"/>
    <col min="736" max="738" width="9.28515625" style="153" customWidth="1"/>
    <col min="739" max="740" width="10.7109375" style="153"/>
    <col min="741" max="741" width="9.28515625" style="153" customWidth="1"/>
    <col min="742" max="743" width="10.7109375" style="153"/>
    <col min="744" max="744" width="9.28515625" style="153" customWidth="1"/>
    <col min="745" max="745" width="10.7109375" style="153"/>
    <col min="746" max="749" width="9.28515625" style="153" customWidth="1"/>
    <col min="750" max="751" width="10.7109375" style="153"/>
    <col min="752" max="754" width="9.28515625" style="153" customWidth="1"/>
    <col min="755" max="755" width="10.7109375" style="153"/>
    <col min="756" max="756" width="9.28515625" style="153" customWidth="1"/>
    <col min="757" max="759" width="10.7109375" style="153"/>
    <col min="760" max="760" width="9.28515625" style="153" customWidth="1"/>
    <col min="761" max="761" width="10.7109375" style="153"/>
    <col min="762" max="762" width="9.28515625" style="153" customWidth="1"/>
    <col min="763" max="763" width="10.7109375" style="153"/>
    <col min="764" max="765" width="9.28515625" style="153" customWidth="1"/>
    <col min="766" max="767" width="10.7109375" style="153"/>
    <col min="768" max="773" width="9.28515625" style="153" customWidth="1"/>
    <col min="774" max="774" width="10.7109375" style="153"/>
    <col min="775" max="776" width="9.28515625" style="153" customWidth="1"/>
    <col min="777" max="777" width="10.7109375" style="153"/>
    <col min="778" max="778" width="9.28515625" style="153" customWidth="1"/>
    <col min="779" max="780" width="10.7109375" style="153"/>
    <col min="781" max="782" width="9.28515625" style="153" customWidth="1"/>
    <col min="783" max="783" width="10.7109375" style="153"/>
    <col min="784" max="784" width="9.28515625" style="153" customWidth="1"/>
    <col min="785" max="785" width="10.7109375" style="153"/>
    <col min="786" max="789" width="9.28515625" style="153" customWidth="1"/>
    <col min="790" max="791" width="10.7109375" style="153"/>
    <col min="792" max="794" width="9.28515625" style="153" customWidth="1"/>
    <col min="795" max="795" width="10.7109375" style="153"/>
    <col min="796" max="796" width="9.28515625" style="153" customWidth="1"/>
    <col min="797" max="799" width="10.7109375" style="153"/>
    <col min="800" max="802" width="9.28515625" style="153" customWidth="1"/>
    <col min="803" max="803" width="10.7109375" style="153"/>
    <col min="804" max="804" width="9.28515625" style="153" customWidth="1"/>
    <col min="805" max="807" width="10.7109375" style="153"/>
    <col min="808" max="808" width="9.28515625" style="153" customWidth="1"/>
    <col min="809" max="809" width="10.7109375" style="153"/>
    <col min="810" max="810" width="9.28515625" style="153" customWidth="1"/>
    <col min="811" max="811" width="10.7109375" style="153"/>
    <col min="812" max="813" width="9.28515625" style="153" customWidth="1"/>
    <col min="814" max="815" width="10.7109375" style="153"/>
    <col min="816" max="817" width="9.28515625" style="153" customWidth="1"/>
    <col min="818" max="818" width="10.7109375" style="153"/>
    <col min="819" max="820" width="9.28515625" style="153" customWidth="1"/>
    <col min="821" max="823" width="10.7109375" style="153"/>
    <col min="824" max="829" width="9.28515625" style="153" customWidth="1"/>
    <col min="830" max="830" width="10.7109375" style="153"/>
    <col min="831" max="832" width="9.28515625" style="153" customWidth="1"/>
    <col min="833" max="833" width="10.7109375" style="153"/>
    <col min="834" max="836" width="9.28515625" style="153" customWidth="1"/>
    <col min="837" max="838" width="10.7109375" style="153"/>
    <col min="839" max="844" width="9.28515625" style="153" customWidth="1"/>
    <col min="845" max="846" width="10.7109375" style="153"/>
    <col min="847" max="849" width="9.28515625" style="153" customWidth="1"/>
    <col min="850" max="852" width="10.7109375" style="153"/>
    <col min="853" max="853" width="9.28515625" style="153" customWidth="1"/>
    <col min="854" max="854" width="10.7109375" style="153"/>
    <col min="855" max="860" width="9.28515625" style="153" customWidth="1"/>
    <col min="861" max="862" width="10.7109375" style="153"/>
    <col min="863" max="869" width="9.28515625" style="153" customWidth="1"/>
    <col min="870" max="870" width="10.7109375" style="153"/>
    <col min="871" max="872" width="9.28515625" style="153" customWidth="1"/>
    <col min="873" max="873" width="10.7109375" style="153"/>
    <col min="874" max="874" width="9.28515625" style="153" customWidth="1"/>
    <col min="875" max="875" width="10.7109375" style="153"/>
    <col min="876" max="876" width="9.28515625" style="153" customWidth="1"/>
    <col min="877" max="879" width="10.7109375" style="153"/>
    <col min="880" max="880" width="9.28515625" style="153" customWidth="1"/>
    <col min="881" max="881" width="10.7109375" style="153"/>
    <col min="882" max="882" width="9.28515625" style="153" customWidth="1"/>
    <col min="883" max="884" width="10.7109375" style="153"/>
    <col min="885" max="885" width="9.28515625" style="153" customWidth="1"/>
    <col min="886" max="887" width="10.7109375" style="153"/>
    <col min="888" max="893" width="9.28515625" style="153" customWidth="1"/>
    <col min="894" max="894" width="10.7109375" style="153"/>
    <col min="895" max="897" width="9.28515625" style="153" customWidth="1"/>
    <col min="898" max="899" width="10.7109375" style="153"/>
    <col min="900" max="901" width="9.28515625" style="153" customWidth="1"/>
    <col min="902" max="903" width="10.7109375" style="153"/>
    <col min="904" max="905" width="9.28515625" style="153" customWidth="1"/>
    <col min="906" max="906" width="10.7109375" style="153"/>
    <col min="907" max="908" width="9.28515625" style="153" customWidth="1"/>
    <col min="909" max="911" width="10.7109375" style="153"/>
    <col min="912" max="912" width="9.28515625" style="153" customWidth="1"/>
    <col min="913" max="916" width="10.7109375" style="153"/>
    <col min="917" max="917" width="9.28515625" style="153" customWidth="1"/>
    <col min="918" max="919" width="10.7109375" style="153"/>
    <col min="920" max="920" width="9.28515625" style="153" customWidth="1"/>
    <col min="921" max="921" width="10.7109375" style="153"/>
    <col min="922" max="922" width="9.28515625" style="153" customWidth="1"/>
    <col min="923" max="924" width="10.7109375" style="153"/>
    <col min="925" max="925" width="9.28515625" style="153" customWidth="1"/>
    <col min="926" max="927" width="10.7109375" style="153"/>
    <col min="928" max="933" width="9.28515625" style="153" customWidth="1"/>
    <col min="934" max="934" width="10.7109375" style="153"/>
    <col min="935" max="936" width="9.28515625" style="153" customWidth="1"/>
    <col min="937" max="938" width="10.7109375" style="153"/>
    <col min="939" max="942" width="9.28515625" style="153" customWidth="1"/>
    <col min="943" max="943" width="10.7109375" style="153"/>
    <col min="944" max="944" width="9.28515625" style="153" customWidth="1"/>
    <col min="945" max="948" width="10.7109375" style="153"/>
    <col min="949" max="949" width="9.28515625" style="153" customWidth="1"/>
    <col min="950" max="951" width="10.7109375" style="153"/>
    <col min="952" max="952" width="9.28515625" style="153" customWidth="1"/>
    <col min="953" max="953" width="10.7109375" style="153"/>
    <col min="954" max="957" width="9.28515625" style="153" customWidth="1"/>
    <col min="958" max="959" width="10.7109375" style="153"/>
    <col min="960" max="962" width="9.28515625" style="153" customWidth="1"/>
    <col min="963" max="964" width="10.7109375" style="153"/>
    <col min="965" max="965" width="9.28515625" style="153" customWidth="1"/>
    <col min="966" max="967" width="10.7109375" style="153"/>
    <col min="968" max="973" width="9.28515625" style="153" customWidth="1"/>
    <col min="974" max="974" width="10.7109375" style="153"/>
    <col min="975" max="976" width="9.28515625" style="153" customWidth="1"/>
    <col min="977" max="977" width="10.7109375" style="153"/>
    <col min="978" max="978" width="9.28515625" style="153" customWidth="1"/>
    <col min="979" max="980" width="10.7109375" style="153"/>
    <col min="981" max="982" width="9.28515625" style="153" customWidth="1"/>
    <col min="983" max="983" width="10.7109375" style="153"/>
    <col min="984" max="984" width="9.28515625" style="153" customWidth="1"/>
    <col min="985" max="985" width="10.7109375" style="153"/>
    <col min="986" max="987" width="9.28515625" style="153" customWidth="1"/>
    <col min="988" max="988" width="10.7109375" style="153"/>
    <col min="989" max="989" width="9.28515625" style="153" customWidth="1"/>
    <col min="990" max="991" width="10.7109375" style="153"/>
    <col min="992" max="993" width="9.28515625" style="153" customWidth="1"/>
    <col min="994" max="996" width="10.7109375" style="153"/>
    <col min="997" max="997" width="9.28515625" style="153" customWidth="1"/>
    <col min="998" max="999" width="10.7109375" style="153"/>
    <col min="1000" max="1000" width="9.28515625" style="153" customWidth="1"/>
    <col min="1001" max="1001" width="10.7109375" style="153"/>
    <col min="1002" max="1003" width="9.28515625" style="153" customWidth="1"/>
    <col min="1004" max="1004" width="10.7109375" style="153"/>
    <col min="1005" max="1005" width="9.28515625" style="153" customWidth="1"/>
    <col min="1006" max="1007" width="10.7109375" style="153"/>
    <col min="1008" max="1009" width="9.28515625" style="153" customWidth="1"/>
    <col min="1010" max="1012" width="10.7109375" style="153"/>
    <col min="1013" max="1013" width="9.28515625" style="153" customWidth="1"/>
    <col min="1014" max="1015" width="10.7109375" style="153"/>
    <col min="1016" max="1016" width="9.28515625" style="153" customWidth="1"/>
    <col min="1017" max="1019" width="10.7109375" style="153"/>
    <col min="1020" max="1021" width="9.28515625" style="153" customWidth="1"/>
    <col min="1022" max="1023" width="10.7109375" style="153"/>
    <col min="1024" max="1029" width="9.28515625" style="153" customWidth="1"/>
    <col min="1030" max="1030" width="10.7109375" style="153"/>
    <col min="1031" max="1032" width="9.28515625" style="153" customWidth="1"/>
    <col min="1033" max="1034" width="10.7109375" style="153"/>
    <col min="1035" max="1035" width="9.28515625" style="153" customWidth="1"/>
    <col min="1036" max="1037" width="10.7109375" style="153"/>
    <col min="1038" max="1038" width="9.28515625" style="153" customWidth="1"/>
    <col min="1039" max="1039" width="10.7109375" style="153"/>
    <col min="1040" max="1044" width="9.28515625" style="153" customWidth="1"/>
    <col min="1045" max="1046" width="10.7109375" style="153"/>
    <col min="1047" max="1049" width="9.28515625" style="153" customWidth="1"/>
    <col min="1050" max="1051" width="10.7109375" style="153"/>
    <col min="1052" max="1052" width="9.28515625" style="153" customWidth="1"/>
    <col min="1053" max="1054" width="10.7109375" style="153"/>
    <col min="1055" max="1060" width="9.28515625" style="153" customWidth="1"/>
    <col min="1061" max="1062" width="10.7109375" style="153"/>
    <col min="1063" max="1064" width="9.28515625" style="153" customWidth="1"/>
    <col min="1065" max="1065" width="10.7109375" style="153"/>
    <col min="1066" max="1066" width="9.28515625" style="153" customWidth="1"/>
    <col min="1067" max="1069" width="10.7109375" style="153"/>
    <col min="1070" max="1070" width="9.28515625" style="153" customWidth="1"/>
    <col min="1071" max="1071" width="10.7109375" style="153"/>
    <col min="1072" max="1072" width="9.28515625" style="153" customWidth="1"/>
    <col min="1073" max="1073" width="10.7109375" style="153"/>
    <col min="1074" max="1075" width="9.28515625" style="153" customWidth="1"/>
    <col min="1076" max="1076" width="10.7109375" style="153"/>
    <col min="1077" max="1082" width="9.28515625" style="153" customWidth="1"/>
    <col min="1083" max="1086" width="10.7109375" style="153"/>
    <col min="1087" max="1088" width="9.28515625" style="153" customWidth="1"/>
    <col min="1089" max="1090" width="10.7109375" style="153"/>
    <col min="1091" max="1092" width="9.28515625" style="153" customWidth="1"/>
    <col min="1093" max="1095" width="10.7109375" style="153"/>
    <col min="1096" max="1098" width="9.28515625" style="153" customWidth="1"/>
    <col min="1099" max="1099" width="10.7109375" style="153"/>
    <col min="1100" max="1100" width="9.28515625" style="153" customWidth="1"/>
    <col min="1101" max="1103" width="10.7109375" style="153"/>
    <col min="1104" max="1105" width="9.28515625" style="153" customWidth="1"/>
    <col min="1106" max="1106" width="10.7109375" style="153"/>
    <col min="1107" max="1108" width="9.28515625" style="153" customWidth="1"/>
    <col min="1109" max="1111" width="10.7109375" style="153"/>
    <col min="1112" max="1112" width="9.28515625" style="153" customWidth="1"/>
    <col min="1113" max="1113" width="10.7109375" style="153"/>
    <col min="1114" max="1115" width="9.28515625" style="153" customWidth="1"/>
    <col min="1116" max="1116" width="10.7109375" style="153"/>
    <col min="1117" max="1117" width="9.28515625" style="153" customWidth="1"/>
    <col min="1118" max="1119" width="10.7109375" style="153"/>
    <col min="1120" max="1121" width="9.28515625" style="153" customWidth="1"/>
    <col min="1122" max="1124" width="10.7109375" style="153"/>
    <col min="1125" max="1125" width="9.28515625" style="153" customWidth="1"/>
    <col min="1126" max="1127" width="10.7109375" style="153"/>
    <col min="1128" max="1128" width="9.28515625" style="153" customWidth="1"/>
    <col min="1129" max="1131" width="10.7109375" style="153"/>
    <col min="1132" max="1133" width="9.28515625" style="153" customWidth="1"/>
    <col min="1134" max="1135" width="10.7109375" style="153"/>
    <col min="1136" max="1137" width="9.28515625" style="153" customWidth="1"/>
    <col min="1138" max="1142" width="10.7109375" style="153"/>
    <col min="1143" max="1144" width="9.28515625" style="153" customWidth="1"/>
    <col min="1145" max="1146" width="10.7109375" style="153"/>
    <col min="1147" max="1149" width="9.28515625" style="153" customWidth="1"/>
    <col min="1150" max="1151" width="10.7109375" style="153"/>
    <col min="1152" max="1152" width="9.28515625" style="153" customWidth="1"/>
    <col min="1153" max="1156" width="10.7109375" style="153"/>
    <col min="1157" max="1157" width="9.28515625" style="153" customWidth="1"/>
    <col min="1158" max="1159" width="10.7109375" style="153"/>
    <col min="1160" max="1160" width="9.28515625" style="153" customWidth="1"/>
    <col min="1161" max="1161" width="10.7109375" style="153"/>
    <col min="1162" max="1162" width="9.28515625" style="153" customWidth="1"/>
    <col min="1163" max="1164" width="10.7109375" style="153"/>
    <col min="1165" max="1165" width="9.28515625" style="153" customWidth="1"/>
    <col min="1166" max="1167" width="10.7109375" style="153"/>
    <col min="1168" max="1169" width="9.28515625" style="153" customWidth="1"/>
    <col min="1170" max="1172" width="10.7109375" style="153"/>
    <col min="1173" max="1173" width="9.28515625" style="153" customWidth="1"/>
    <col min="1174" max="1174" width="10.7109375" style="153"/>
    <col min="1175" max="1176" width="9.28515625" style="153" customWidth="1"/>
    <col min="1177" max="1177" width="10.7109375" style="153"/>
    <col min="1178" max="1181" width="9.28515625" style="153" customWidth="1"/>
    <col min="1182" max="1183" width="10.7109375" style="153"/>
    <col min="1184" max="1188" width="9.28515625" style="153" customWidth="1"/>
    <col min="1189" max="1191" width="10.7109375" style="153"/>
    <col min="1192" max="1196" width="9.28515625" style="153" customWidth="1"/>
    <col min="1197" max="1199" width="10.7109375" style="153"/>
    <col min="1200" max="1202" width="9.28515625" style="153" customWidth="1"/>
    <col min="1203" max="1204" width="10.7109375" style="153"/>
    <col min="1205" max="1205" width="9.28515625" style="153" customWidth="1"/>
    <col min="1206" max="1207" width="10.7109375" style="153"/>
    <col min="1208" max="1208" width="9.28515625" style="153" customWidth="1"/>
    <col min="1209" max="1209" width="10.7109375" style="153"/>
    <col min="1210" max="1210" width="9.28515625" style="153" customWidth="1"/>
    <col min="1211" max="1211" width="10.7109375" style="153"/>
    <col min="1212" max="1213" width="9.28515625" style="153" customWidth="1"/>
    <col min="1214" max="1215" width="10.7109375" style="153"/>
    <col min="1216" max="1217" width="9.28515625" style="153" customWidth="1"/>
    <col min="1218" max="1220" width="10.7109375" style="153"/>
    <col min="1221" max="1221" width="9.28515625" style="153" customWidth="1"/>
    <col min="1222" max="1222" width="10.7109375" style="153"/>
    <col min="1223" max="1228" width="9.28515625" style="153" customWidth="1"/>
    <col min="1229" max="1231" width="10.7109375" style="153"/>
    <col min="1232" max="1233" width="9.28515625" style="153" customWidth="1"/>
    <col min="1234" max="1234" width="10.7109375" style="153"/>
    <col min="1235" max="1236" width="9.28515625" style="153" customWidth="1"/>
    <col min="1237" max="1239" width="10.7109375" style="153"/>
    <col min="1240" max="1240" width="9.28515625" style="153" customWidth="1"/>
    <col min="1241" max="1241" width="10.7109375" style="153"/>
    <col min="1242" max="1243" width="9.28515625" style="153" customWidth="1"/>
    <col min="1244" max="1244" width="10.7109375" style="153"/>
    <col min="1245" max="1245" width="9.28515625" style="153" customWidth="1"/>
    <col min="1246" max="1247" width="10.7109375" style="153"/>
    <col min="1248" max="1249" width="9.28515625" style="153" customWidth="1"/>
    <col min="1250" max="1252" width="10.7109375" style="153"/>
    <col min="1253" max="1253" width="9.28515625" style="153" customWidth="1"/>
    <col min="1254" max="1255" width="10.7109375" style="153"/>
    <col min="1256" max="1258" width="9.28515625" style="153" customWidth="1"/>
    <col min="1259" max="1259" width="10.7109375" style="153"/>
    <col min="1260" max="1260" width="9.28515625" style="153" customWidth="1"/>
    <col min="1261" max="1263" width="10.7109375" style="153"/>
    <col min="1264" max="1265" width="9.28515625" style="153" customWidth="1"/>
    <col min="1266" max="1268" width="10.7109375" style="153"/>
    <col min="1269" max="1269" width="9.28515625" style="153" customWidth="1"/>
    <col min="1270" max="1270" width="10.7109375" style="153"/>
    <col min="1271" max="1276" width="9.28515625" style="153" customWidth="1"/>
    <col min="1277" max="1277" width="10.7109375" style="153"/>
    <col min="1278" max="1278" width="9.28515625" style="153" customWidth="1"/>
    <col min="1279" max="1279" width="10.7109375" style="153"/>
    <col min="1280" max="1280" width="9.28515625" style="153" customWidth="1"/>
    <col min="1281" max="1281" width="10.7109375" style="153"/>
    <col min="1282" max="1285" width="9.28515625" style="153" customWidth="1"/>
    <col min="1286" max="1287" width="10.7109375" style="153"/>
    <col min="1288" max="1292" width="9.28515625" style="153" customWidth="1"/>
    <col min="1293" max="1295" width="10.7109375" style="153"/>
    <col min="1296" max="1296" width="9.28515625" style="153" customWidth="1"/>
    <col min="1297" max="1297" width="10.7109375" style="153"/>
    <col min="1298" max="1298" width="9.28515625" style="153" customWidth="1"/>
    <col min="1299" max="1299" width="10.7109375" style="153"/>
    <col min="1300" max="1301" width="9.28515625" style="153" customWidth="1"/>
    <col min="1302" max="1303" width="10.7109375" style="153"/>
    <col min="1304" max="1305" width="9.28515625" style="153" customWidth="1"/>
    <col min="1306" max="1306" width="10.7109375" style="153"/>
    <col min="1307" max="1308" width="9.28515625" style="153" customWidth="1"/>
    <col min="1309" max="1311" width="10.7109375" style="153"/>
    <col min="1312" max="1312" width="9.28515625" style="153" customWidth="1"/>
    <col min="1313" max="1313" width="10.7109375" style="153"/>
    <col min="1314" max="1315" width="9.28515625" style="153" customWidth="1"/>
    <col min="1316" max="1316" width="10.7109375" style="153"/>
    <col min="1317" max="1318" width="9.28515625" style="153" customWidth="1"/>
    <col min="1319" max="1319" width="10.7109375" style="153"/>
    <col min="1320" max="1321" width="9.28515625" style="153" customWidth="1"/>
    <col min="1322" max="1324" width="10.7109375" style="153"/>
    <col min="1325" max="1325" width="9.28515625" style="153" customWidth="1"/>
    <col min="1326" max="1327" width="10.7109375" style="153"/>
    <col min="1328" max="1329" width="9.28515625" style="153" customWidth="1"/>
    <col min="1330" max="1331" width="10.7109375" style="153"/>
    <col min="1332" max="1333" width="9.28515625" style="153" customWidth="1"/>
    <col min="1334" max="1335" width="10.7109375" style="153"/>
    <col min="1336" max="1336" width="9.28515625" style="153" customWidth="1"/>
    <col min="1337" max="1340" width="10.7109375" style="153"/>
    <col min="1341" max="1341" width="9.28515625" style="153" customWidth="1"/>
    <col min="1342" max="1343" width="10.7109375" style="153"/>
    <col min="1344" max="1346" width="9.28515625" style="153" customWidth="1"/>
    <col min="1347" max="1347" width="10.7109375" style="153"/>
    <col min="1348" max="1348" width="9.28515625" style="153" customWidth="1"/>
    <col min="1349" max="1349" width="10.7109375" style="153"/>
    <col min="1350" max="1350" width="9.28515625" style="153" customWidth="1"/>
    <col min="1351" max="1351" width="10.7109375" style="153"/>
    <col min="1352" max="1352" width="9.28515625" style="153" customWidth="1"/>
    <col min="1353" max="1353" width="10.7109375" style="153"/>
    <col min="1354" max="1355" width="9.28515625" style="153" customWidth="1"/>
    <col min="1356" max="1356" width="10.7109375" style="153"/>
    <col min="1357" max="1357" width="9.28515625" style="153" customWidth="1"/>
    <col min="1358" max="1359" width="10.7109375" style="153"/>
    <col min="1360" max="1360" width="9.28515625" style="153" customWidth="1"/>
    <col min="1361" max="1362" width="10.7109375" style="153"/>
    <col min="1363" max="1365" width="9.28515625" style="153" customWidth="1"/>
    <col min="1366" max="1367" width="10.7109375" style="153"/>
    <col min="1368" max="1368" width="9.28515625" style="153" customWidth="1"/>
    <col min="1369" max="1370" width="10.7109375" style="153"/>
    <col min="1371" max="1371" width="9.28515625" style="153" customWidth="1"/>
    <col min="1372" max="1372" width="10.7109375" style="153"/>
    <col min="1373" max="1373" width="9.28515625" style="153" customWidth="1"/>
    <col min="1374" max="1375" width="10.7109375" style="153"/>
    <col min="1376" max="1376" width="9.28515625" style="153" customWidth="1"/>
    <col min="1377" max="1377" width="10.7109375" style="153"/>
    <col min="1378" max="1378" width="9.28515625" style="153" customWidth="1"/>
    <col min="1379" max="1379" width="10.7109375" style="153"/>
    <col min="1380" max="1381" width="9.28515625" style="153" customWidth="1"/>
    <col min="1382" max="1383" width="10.7109375" style="153"/>
    <col min="1384" max="1386" width="9.28515625" style="153" customWidth="1"/>
    <col min="1387" max="1387" width="10.7109375" style="153"/>
    <col min="1388" max="1388" width="9.28515625" style="153" customWidth="1"/>
    <col min="1389" max="1391" width="10.7109375" style="153"/>
    <col min="1392" max="1394" width="9.28515625" style="153" customWidth="1"/>
    <col min="1395" max="1398" width="10.7109375" style="153"/>
    <col min="1399" max="1400" width="9.28515625" style="153" customWidth="1"/>
    <col min="1401" max="1404" width="10.7109375" style="153"/>
    <col min="1405" max="1405" width="9.28515625" style="153" customWidth="1"/>
    <col min="1406" max="1406" width="10.7109375" style="153"/>
    <col min="1407" max="1408" width="9.28515625" style="153" customWidth="1"/>
    <col min="1409" max="1410" width="10.7109375" style="153"/>
    <col min="1411" max="1412" width="9.28515625" style="153" customWidth="1"/>
    <col min="1413" max="1415" width="10.7109375" style="153"/>
    <col min="1416" max="1418" width="9.28515625" style="153" customWidth="1"/>
    <col min="1419" max="1419" width="10.7109375" style="153"/>
    <col min="1420" max="1420" width="9.28515625" style="153" customWidth="1"/>
    <col min="1421" max="1423" width="10.7109375" style="153"/>
    <col min="1424" max="1425" width="9.28515625" style="153" customWidth="1"/>
    <col min="1426" max="1426" width="10.7109375" style="153"/>
    <col min="1427" max="1428" width="9.28515625" style="153" customWidth="1"/>
    <col min="1429" max="1431" width="10.7109375" style="153"/>
    <col min="1432" max="1432" width="9.28515625" style="153" customWidth="1"/>
    <col min="1433" max="1433" width="10.7109375" style="153"/>
    <col min="1434" max="1435" width="9.28515625" style="153" customWidth="1"/>
    <col min="1436" max="1436" width="10.7109375" style="153"/>
    <col min="1437" max="1437" width="9.28515625" style="153" customWidth="1"/>
    <col min="1438" max="1439" width="10.7109375" style="153"/>
    <col min="1440" max="1441" width="9.28515625" style="153" customWidth="1"/>
    <col min="1442" max="1444" width="10.7109375" style="153"/>
    <col min="1445" max="1445" width="9.28515625" style="153" customWidth="1"/>
    <col min="1446" max="1447" width="10.7109375" style="153"/>
    <col min="1448" max="1448" width="9.28515625" style="153" customWidth="1"/>
    <col min="1449" max="1451" width="10.7109375" style="153"/>
    <col min="1452" max="1453" width="9.28515625" style="153" customWidth="1"/>
    <col min="1454" max="1455" width="10.7109375" style="153"/>
    <col min="1456" max="1457" width="9.28515625" style="153" customWidth="1"/>
    <col min="1458" max="1462" width="10.7109375" style="153"/>
    <col min="1463" max="1465" width="9.28515625" style="153" customWidth="1"/>
    <col min="1466" max="1466" width="10.7109375" style="153"/>
    <col min="1467" max="1467" width="9.28515625" style="153" customWidth="1"/>
    <col min="1468" max="1468" width="10.7109375" style="153"/>
    <col min="1469" max="1472" width="9.28515625" style="153" customWidth="1"/>
    <col min="1473" max="1473" width="10.7109375" style="153"/>
    <col min="1474" max="1475" width="9.28515625" style="153" customWidth="1"/>
    <col min="1476" max="1476" width="10.7109375" style="153"/>
    <col min="1477" max="1482" width="9.28515625" style="153" customWidth="1"/>
    <col min="1483" max="1486" width="10.7109375" style="153"/>
    <col min="1487" max="1488" width="9.28515625" style="153" customWidth="1"/>
    <col min="1489" max="1492" width="10.7109375" style="153"/>
    <col min="1493" max="1493" width="9.28515625" style="153" customWidth="1"/>
    <col min="1494" max="1494" width="10.7109375" style="153"/>
    <col min="1495" max="1498" width="9.28515625" style="153" customWidth="1"/>
    <col min="1499" max="1499" width="10.7109375" style="153"/>
    <col min="1500" max="1501" width="9.28515625" style="153" customWidth="1"/>
    <col min="1502" max="1503" width="10.7109375" style="153"/>
    <col min="1504" max="1504" width="9.28515625" style="153" customWidth="1"/>
    <col min="1505" max="1505" width="10.7109375" style="153"/>
    <col min="1506" max="1507" width="9.28515625" style="153" customWidth="1"/>
    <col min="1508" max="1508" width="10.7109375" style="153"/>
    <col min="1509" max="1509" width="9.28515625" style="153" customWidth="1"/>
    <col min="1510" max="1511" width="10.7109375" style="153"/>
    <col min="1512" max="1512" width="9.28515625" style="153" customWidth="1"/>
    <col min="1513" max="1514" width="10.7109375" style="153"/>
    <col min="1515" max="1517" width="9.28515625" style="153" customWidth="1"/>
    <col min="1518" max="1519" width="10.7109375" style="153"/>
    <col min="1520" max="1522" width="9.28515625" style="153" customWidth="1"/>
    <col min="1523" max="1523" width="10.7109375" style="153"/>
    <col min="1524" max="1524" width="9.28515625" style="153" customWidth="1"/>
    <col min="1525" max="1527" width="10.7109375" style="153"/>
    <col min="1528" max="1529" width="9.28515625" style="153" customWidth="1"/>
    <col min="1530" max="1534" width="10.7109375" style="153"/>
    <col min="1535" max="1537" width="9.28515625" style="153" customWidth="1"/>
    <col min="1538" max="1538" width="10.7109375" style="153"/>
    <col min="1539" max="1539" width="9.28515625" style="153" customWidth="1"/>
    <col min="1540" max="1540" width="10.7109375" style="153"/>
    <col min="1541" max="1544" width="9.28515625" style="153" customWidth="1"/>
    <col min="1545" max="1545" width="10.7109375" style="153"/>
    <col min="1546" max="1547" width="9.28515625" style="153" customWidth="1"/>
    <col min="1548" max="1548" width="10.7109375" style="153"/>
    <col min="1549" max="1554" width="9.28515625" style="153" customWidth="1"/>
    <col min="1555" max="1558" width="10.7109375" style="153"/>
    <col min="1559" max="1560" width="9.28515625" style="153" customWidth="1"/>
    <col min="1561" max="1562" width="10.7109375" style="153"/>
    <col min="1563" max="1563" width="9.28515625" style="153" customWidth="1"/>
    <col min="1564" max="1564" width="10.7109375" style="153"/>
    <col min="1565" max="1565" width="9.28515625" style="153" customWidth="1"/>
    <col min="1566" max="1567" width="10.7109375" style="153"/>
    <col min="1568" max="1568" width="9.28515625" style="153" customWidth="1"/>
    <col min="1569" max="1569" width="10.7109375" style="153"/>
    <col min="1570" max="1570" width="9.28515625" style="153" customWidth="1"/>
    <col min="1571" max="1571" width="10.7109375" style="153"/>
    <col min="1572" max="1573" width="9.28515625" style="153" customWidth="1"/>
    <col min="1574" max="1575" width="10.7109375" style="153"/>
    <col min="1576" max="1576" width="9.28515625" style="153" customWidth="1"/>
    <col min="1577" max="1577" width="10.7109375" style="153"/>
    <col min="1578" max="1579" width="9.28515625" style="153" customWidth="1"/>
    <col min="1580" max="1583" width="10.7109375" style="153"/>
    <col min="1584" max="1585" width="9.28515625" style="153" customWidth="1"/>
    <col min="1586" max="1590" width="10.7109375" style="153"/>
    <col min="1591" max="1592" width="9.28515625" style="153" customWidth="1"/>
    <col min="1593" max="1594" width="10.7109375" style="153"/>
    <col min="1595" max="1597" width="9.28515625" style="153" customWidth="1"/>
    <col min="1598" max="1599" width="10.7109375" style="153"/>
    <col min="1600" max="1600" width="9.28515625" style="153" customWidth="1"/>
    <col min="1601" max="1604" width="10.7109375" style="153"/>
    <col min="1605" max="1605" width="9.28515625" style="153" customWidth="1"/>
    <col min="1606" max="1607" width="10.7109375" style="153"/>
    <col min="1608" max="1608" width="9.28515625" style="153" customWidth="1"/>
    <col min="1609" max="1609" width="10.7109375" style="153"/>
    <col min="1610" max="1610" width="9.28515625" style="153" customWidth="1"/>
    <col min="1611" max="1612" width="10.7109375" style="153"/>
    <col min="1613" max="1613" width="9.28515625" style="153" customWidth="1"/>
    <col min="1614" max="1615" width="10.7109375" style="153"/>
    <col min="1616" max="1617" width="9.28515625" style="153" customWidth="1"/>
    <col min="1618" max="1620" width="10.7109375" style="153"/>
    <col min="1621" max="1621" width="9.28515625" style="153" customWidth="1"/>
    <col min="1622" max="1622" width="10.7109375" style="153"/>
    <col min="1623" max="1624" width="9.28515625" style="153" customWidth="1"/>
    <col min="1625" max="1625" width="10.7109375" style="153"/>
    <col min="1626" max="1629" width="9.28515625" style="153" customWidth="1"/>
    <col min="1630" max="1631" width="10.7109375" style="153"/>
    <col min="1632" max="1636" width="9.28515625" style="153" customWidth="1"/>
    <col min="1637" max="1639" width="10.7109375" style="153"/>
    <col min="1640" max="1644" width="9.28515625" style="153" customWidth="1"/>
    <col min="1645" max="1647" width="10.7109375" style="153"/>
    <col min="1648" max="1650" width="9.28515625" style="153" customWidth="1"/>
    <col min="1651" max="1652" width="10.7109375" style="153"/>
    <col min="1653" max="1653" width="9.28515625" style="153" customWidth="1"/>
    <col min="1654" max="1655" width="10.7109375" style="153"/>
    <col min="1656" max="1656" width="9.28515625" style="153" customWidth="1"/>
    <col min="1657" max="1657" width="10.7109375" style="153"/>
    <col min="1658" max="1658" width="9.28515625" style="153" customWidth="1"/>
    <col min="1659" max="1659" width="10.7109375" style="153"/>
    <col min="1660" max="1661" width="9.28515625" style="153" customWidth="1"/>
    <col min="1662" max="1663" width="10.7109375" style="153"/>
    <col min="1664" max="1665" width="9.28515625" style="153" customWidth="1"/>
    <col min="1666" max="1668" width="10.7109375" style="153"/>
    <col min="1669" max="1669" width="9.28515625" style="153" customWidth="1"/>
    <col min="1670" max="1670" width="10.7109375" style="153"/>
    <col min="1671" max="1676" width="9.28515625" style="153" customWidth="1"/>
    <col min="1677" max="1679" width="10.7109375" style="153"/>
    <col min="1680" max="1681" width="9.28515625" style="153" customWidth="1"/>
    <col min="1682" max="1682" width="10.7109375" style="153"/>
    <col min="1683" max="1684" width="9.28515625" style="153" customWidth="1"/>
    <col min="1685" max="1687" width="10.7109375" style="153"/>
    <col min="1688" max="1688" width="9.28515625" style="153" customWidth="1"/>
    <col min="1689" max="1689" width="10.7109375" style="153"/>
    <col min="1690" max="1691" width="9.28515625" style="153" customWidth="1"/>
    <col min="1692" max="1692" width="10.7109375" style="153"/>
    <col min="1693" max="1693" width="9.28515625" style="153" customWidth="1"/>
    <col min="1694" max="1695" width="10.7109375" style="153"/>
    <col min="1696" max="1697" width="9.28515625" style="153" customWidth="1"/>
    <col min="1698" max="1700" width="10.7109375" style="153"/>
    <col min="1701" max="1701" width="9.28515625" style="153" customWidth="1"/>
    <col min="1702" max="1703" width="10.7109375" style="153"/>
    <col min="1704" max="1706" width="9.28515625" style="153" customWidth="1"/>
    <col min="1707" max="1707" width="10.7109375" style="153"/>
    <col min="1708" max="1708" width="9.28515625" style="153" customWidth="1"/>
    <col min="1709" max="1711" width="10.7109375" style="153"/>
    <col min="1712" max="1713" width="9.28515625" style="153" customWidth="1"/>
    <col min="1714" max="1716" width="10.7109375" style="153"/>
    <col min="1717" max="1717" width="9.28515625" style="153" customWidth="1"/>
    <col min="1718" max="1718" width="10.7109375" style="153"/>
    <col min="1719" max="1722" width="9.28515625" style="153" customWidth="1"/>
    <col min="1723" max="1723" width="10.7109375" style="153"/>
    <col min="1724" max="1724" width="9.28515625" style="153" customWidth="1"/>
    <col min="1725" max="1727" width="10.7109375" style="153"/>
    <col min="1728" max="1728" width="9.28515625" style="153" customWidth="1"/>
    <col min="1729" max="1729" width="10.7109375" style="153"/>
    <col min="1730" max="1731" width="9.28515625" style="153" customWidth="1"/>
    <col min="1732" max="1732" width="10.7109375" style="153"/>
    <col min="1733" max="1733" width="9.28515625" style="153" customWidth="1"/>
    <col min="1734" max="1735" width="10.7109375" style="153"/>
    <col min="1736" max="1736" width="9.28515625" style="153" customWidth="1"/>
    <col min="1737" max="1738" width="10.7109375" style="153"/>
    <col min="1739" max="1741" width="9.28515625" style="153" customWidth="1"/>
    <col min="1742" max="1743" width="10.7109375" style="153"/>
    <col min="1744" max="1744" width="9.28515625" style="153" customWidth="1"/>
    <col min="1745" max="1746" width="10.7109375" style="153"/>
    <col min="1747" max="1747" width="9.28515625" style="153" customWidth="1"/>
    <col min="1748" max="1748" width="10.7109375" style="153"/>
    <col min="1749" max="1749" width="9.28515625" style="153" customWidth="1"/>
    <col min="1750" max="1751" width="10.7109375" style="153"/>
    <col min="1752" max="1752" width="9.28515625" style="153" customWidth="1"/>
    <col min="1753" max="1753" width="10.7109375" style="153"/>
    <col min="1754" max="1754" width="9.28515625" style="153" customWidth="1"/>
    <col min="1755" max="1755" width="10.7109375" style="153"/>
    <col min="1756" max="1757" width="9.28515625" style="153" customWidth="1"/>
    <col min="1758" max="1759" width="10.7109375" style="153"/>
    <col min="1760" max="1762" width="9.28515625" style="153" customWidth="1"/>
    <col min="1763" max="1763" width="10.7109375" style="153"/>
    <col min="1764" max="1764" width="9.28515625" style="153" customWidth="1"/>
    <col min="1765" max="1767" width="10.7109375" style="153"/>
    <col min="1768" max="1769" width="9.28515625" style="153" customWidth="1"/>
    <col min="1770" max="1772" width="10.7109375" style="153"/>
    <col min="1773" max="1773" width="9.28515625" style="153" customWidth="1"/>
    <col min="1774" max="1774" width="10.7109375" style="153"/>
    <col min="1775" max="1776" width="9.28515625" style="153" customWidth="1"/>
    <col min="1777" max="1777" width="10.7109375" style="153"/>
    <col min="1778" max="1782" width="9.28515625" style="153" customWidth="1"/>
    <col min="1783" max="1783" width="10.7109375" style="153"/>
    <col min="1784" max="1788" width="9.28515625" style="153" customWidth="1"/>
    <col min="1789" max="1789" width="10.7109375" style="153"/>
    <col min="1790" max="1790" width="9.28515625" style="153" customWidth="1"/>
    <col min="1791" max="1791" width="10.7109375" style="153"/>
    <col min="1792" max="1792" width="9.28515625" style="153" customWidth="1"/>
    <col min="1793" max="1793" width="10.7109375" style="153"/>
    <col min="1794" max="1795" width="9.28515625" style="153" customWidth="1"/>
    <col min="1796" max="1796" width="10.7109375" style="153"/>
    <col min="1797" max="1798" width="9.28515625" style="153" customWidth="1"/>
    <col min="1799" max="1799" width="10.7109375" style="153"/>
    <col min="1800" max="1801" width="9.28515625" style="153" customWidth="1"/>
    <col min="1802" max="1803" width="10.7109375" style="153"/>
    <col min="1804" max="1804" width="9.28515625" style="153" customWidth="1"/>
    <col min="1805" max="1805" width="10.7109375" style="153"/>
    <col min="1806" max="1806" width="9.28515625" style="153" customWidth="1"/>
    <col min="1807" max="1807" width="10.7109375" style="153"/>
    <col min="1808" max="1808" width="9.28515625" style="153" customWidth="1"/>
    <col min="1809" max="1809" width="10.7109375" style="153"/>
    <col min="1810" max="1810" width="9.28515625" style="153" customWidth="1"/>
    <col min="1811" max="1811" width="10.7109375" style="153"/>
    <col min="1812" max="1813" width="9.28515625" style="153" customWidth="1"/>
    <col min="1814" max="1815" width="10.7109375" style="153"/>
    <col min="1816" max="1817" width="9.28515625" style="153" customWidth="1"/>
    <col min="1818" max="1818" width="10.7109375" style="153"/>
    <col min="1819" max="1820" width="9.28515625" style="153" customWidth="1"/>
    <col min="1821" max="1823" width="10.7109375" style="153"/>
    <col min="1824" max="1824" width="9.28515625" style="153" customWidth="1"/>
    <col min="1825" max="1826" width="10.7109375" style="153"/>
    <col min="1827" max="1828" width="9.28515625" style="153" customWidth="1"/>
    <col min="1829" max="1831" width="10.7109375" style="153"/>
    <col min="1832" max="1832" width="9.28515625" style="153" customWidth="1"/>
    <col min="1833" max="1833" width="10.7109375" style="153"/>
    <col min="1834" max="1835" width="9.28515625" style="153" customWidth="1"/>
    <col min="1836" max="1836" width="10.7109375" style="153"/>
    <col min="1837" max="1837" width="9.28515625" style="153" customWidth="1"/>
    <col min="1838" max="1839" width="10.7109375" style="153"/>
    <col min="1840" max="1840" width="9.28515625" style="153" customWidth="1"/>
    <col min="1841" max="1844" width="10.7109375" style="153"/>
    <col min="1845" max="1845" width="9.28515625" style="153" customWidth="1"/>
    <col min="1846" max="1847" width="10.7109375" style="153"/>
    <col min="1848" max="1849" width="9.28515625" style="153" customWidth="1"/>
    <col min="1850" max="1852" width="10.7109375" style="153"/>
    <col min="1853" max="1853" width="9.28515625" style="153" customWidth="1"/>
    <col min="1854" max="1855" width="10.7109375" style="153"/>
    <col min="1856" max="1858" width="9.28515625" style="153" customWidth="1"/>
    <col min="1859" max="1862" width="10.7109375" style="153"/>
    <col min="1863" max="1864" width="9.28515625" style="153" customWidth="1"/>
    <col min="1865" max="1868" width="10.7109375" style="153"/>
    <col min="1869" max="1869" width="9.28515625" style="153" customWidth="1"/>
    <col min="1870" max="1870" width="10.7109375" style="153"/>
    <col min="1871" max="1872" width="9.28515625" style="153" customWidth="1"/>
    <col min="1873" max="1874" width="10.7109375" style="153"/>
    <col min="1875" max="1875" width="9.28515625" style="153" customWidth="1"/>
    <col min="1876" max="1876" width="10.7109375" style="153"/>
    <col min="1877" max="1877" width="9.28515625" style="153" customWidth="1"/>
    <col min="1878" max="1879" width="10.7109375" style="153"/>
    <col min="1880" max="1880" width="9.28515625" style="153" customWidth="1"/>
    <col min="1881" max="1881" width="10.7109375" style="153"/>
    <col min="1882" max="1882" width="9.28515625" style="153" customWidth="1"/>
    <col min="1883" max="1883" width="10.7109375" style="153"/>
    <col min="1884" max="1885" width="9.28515625" style="153" customWidth="1"/>
    <col min="1886" max="1887" width="10.7109375" style="153"/>
    <col min="1888" max="1888" width="9.28515625" style="153" customWidth="1"/>
    <col min="1889" max="1889" width="10.7109375" style="153"/>
    <col min="1890" max="1891" width="9.28515625" style="153" customWidth="1"/>
    <col min="1892" max="1895" width="10.7109375" style="153"/>
    <col min="1896" max="1897" width="9.28515625" style="153" customWidth="1"/>
    <col min="1898" max="1902" width="10.7109375" style="153"/>
    <col min="1903" max="1905" width="9.28515625" style="153" customWidth="1"/>
    <col min="1906" max="1906" width="10.7109375" style="153"/>
    <col min="1907" max="1907" width="9.28515625" style="153" customWidth="1"/>
    <col min="1908" max="1908" width="10.7109375" style="153"/>
    <col min="1909" max="1912" width="9.28515625" style="153" customWidth="1"/>
    <col min="1913" max="1913" width="10.7109375" style="153"/>
    <col min="1914" max="1915" width="9.28515625" style="153" customWidth="1"/>
    <col min="1916" max="1916" width="10.7109375" style="153"/>
    <col min="1917" max="1922" width="9.28515625" style="153" customWidth="1"/>
    <col min="1923" max="1926" width="10.7109375" style="153"/>
    <col min="1927" max="1928" width="9.28515625" style="153" customWidth="1"/>
    <col min="1929" max="1930" width="10.7109375" style="153"/>
    <col min="1931" max="1932" width="9.28515625" style="153" customWidth="1"/>
    <col min="1933" max="1935" width="10.7109375" style="153"/>
    <col min="1936" max="1938" width="9.28515625" style="153" customWidth="1"/>
    <col min="1939" max="1939" width="10.7109375" style="153"/>
    <col min="1940" max="1940" width="9.28515625" style="153" customWidth="1"/>
    <col min="1941" max="1943" width="10.7109375" style="153"/>
    <col min="1944" max="1945" width="9.28515625" style="153" customWidth="1"/>
    <col min="1946" max="1946" width="10.7109375" style="153"/>
    <col min="1947" max="1948" width="9.28515625" style="153" customWidth="1"/>
    <col min="1949" max="1951" width="10.7109375" style="153"/>
    <col min="1952" max="1952" width="9.28515625" style="153" customWidth="1"/>
    <col min="1953" max="1953" width="10.7109375" style="153"/>
    <col min="1954" max="1955" width="9.28515625" style="153" customWidth="1"/>
    <col min="1956" max="1956" width="10.7109375" style="153"/>
    <col min="1957" max="1957" width="9.28515625" style="153" customWidth="1"/>
    <col min="1958" max="1959" width="10.7109375" style="153"/>
    <col min="1960" max="1961" width="9.28515625" style="153" customWidth="1"/>
    <col min="1962" max="1964" width="10.7109375" style="153"/>
    <col min="1965" max="1965" width="9.28515625" style="153" customWidth="1"/>
    <col min="1966" max="1967" width="10.7109375" style="153"/>
    <col min="1968" max="1968" width="9.28515625" style="153" customWidth="1"/>
    <col min="1969" max="1971" width="10.7109375" style="153"/>
    <col min="1972" max="1973" width="9.28515625" style="153" customWidth="1"/>
    <col min="1974" max="1975" width="10.7109375" style="153"/>
    <col min="1976" max="1977" width="9.28515625" style="153" customWidth="1"/>
    <col min="1978" max="1982" width="10.7109375" style="153"/>
    <col min="1983" max="1988" width="9.28515625" style="153" customWidth="1"/>
    <col min="1989" max="1990" width="10.7109375" style="153"/>
    <col min="1991" max="1996" width="9.28515625" style="153" customWidth="1"/>
    <col min="1997" max="1998" width="10.7109375" style="153"/>
    <col min="1999" max="2001" width="9.28515625" style="153" customWidth="1"/>
    <col min="2002" max="2004" width="10.7109375" style="153"/>
    <col min="2005" max="2005" width="9.28515625" style="153" customWidth="1"/>
    <col min="2006" max="2006" width="10.7109375" style="153"/>
    <col min="2007" max="2009" width="9.28515625" style="153" customWidth="1"/>
    <col min="2010" max="2010" width="10.7109375" style="153"/>
    <col min="2011" max="2012" width="9.28515625" style="153" customWidth="1"/>
    <col min="2013" max="2014" width="10.7109375" style="153"/>
    <col min="2015" max="2020" width="9.28515625" style="153" customWidth="1"/>
    <col min="2021" max="2022" width="10.7109375" style="153"/>
    <col min="2023" max="2026" width="9.28515625" style="153" customWidth="1"/>
    <col min="2027" max="2030" width="10.7109375" style="153"/>
    <col min="2031" max="2032" width="9.28515625" style="153" customWidth="1"/>
    <col min="2033" max="2036" width="10.7109375" style="153"/>
    <col min="2037" max="2037" width="9.28515625" style="153" customWidth="1"/>
    <col min="2038" max="2038" width="10.7109375" style="153"/>
    <col min="2039" max="2040" width="9.28515625" style="153" customWidth="1"/>
    <col min="2041" max="2042" width="10.7109375" style="153"/>
    <col min="2043" max="2044" width="9.28515625" style="153" customWidth="1"/>
    <col min="2045" max="2047" width="10.7109375" style="153"/>
    <col min="2048" max="2050" width="9.28515625" style="153" customWidth="1"/>
    <col min="2051" max="2051" width="10.7109375" style="153"/>
    <col min="2052" max="2052" width="9.28515625" style="153" customWidth="1"/>
    <col min="2053" max="2055" width="10.7109375" style="153"/>
    <col min="2056" max="2057" width="9.28515625" style="153" customWidth="1"/>
    <col min="2058" max="2058" width="10.7109375" style="153"/>
    <col min="2059" max="2060" width="9.28515625" style="153" customWidth="1"/>
    <col min="2061" max="2063" width="10.7109375" style="153"/>
    <col min="2064" max="2064" width="9.28515625" style="153" customWidth="1"/>
    <col min="2065" max="2065" width="10.7109375" style="153"/>
    <col min="2066" max="2067" width="9.28515625" style="153" customWidth="1"/>
    <col min="2068" max="2068" width="10.7109375" style="153"/>
    <col min="2069" max="2069" width="9.28515625" style="153" customWidth="1"/>
    <col min="2070" max="2071" width="10.7109375" style="153"/>
    <col min="2072" max="2073" width="9.28515625" style="153" customWidth="1"/>
    <col min="2074" max="2076" width="10.7109375" style="153"/>
    <col min="2077" max="2077" width="9.28515625" style="153" customWidth="1"/>
    <col min="2078" max="2079" width="10.7109375" style="153"/>
    <col min="2080" max="2080" width="9.28515625" style="153" customWidth="1"/>
    <col min="2081" max="2083" width="10.7109375" style="153"/>
    <col min="2084" max="2085" width="9.28515625" style="153" customWidth="1"/>
    <col min="2086" max="2087" width="10.7109375" style="153"/>
    <col min="2088" max="2089" width="9.28515625" style="153" customWidth="1"/>
    <col min="2090" max="2094" width="10.7109375" style="153"/>
    <col min="2095" max="2097" width="9.28515625" style="153" customWidth="1"/>
    <col min="2098" max="2098" width="10.7109375" style="153"/>
    <col min="2099" max="2099" width="9.28515625" style="153" customWidth="1"/>
    <col min="2100" max="2100" width="10.7109375" style="153"/>
    <col min="2101" max="2104" width="9.28515625" style="153" customWidth="1"/>
    <col min="2105" max="2105" width="10.7109375" style="153"/>
    <col min="2106" max="2107" width="9.28515625" style="153" customWidth="1"/>
    <col min="2108" max="2108" width="10.7109375" style="153"/>
    <col min="2109" max="2114" width="9.28515625" style="153" customWidth="1"/>
    <col min="2115" max="2118" width="10.7109375" style="153"/>
    <col min="2119" max="2120" width="9.28515625" style="153" customWidth="1"/>
    <col min="2121" max="2122" width="10.7109375" style="153"/>
    <col min="2123" max="2123" width="9.28515625" style="153" customWidth="1"/>
    <col min="2124" max="2124" width="10.7109375" style="153"/>
    <col min="2125" max="2125" width="9.28515625" style="153" customWidth="1"/>
    <col min="2126" max="2127" width="10.7109375" style="153"/>
    <col min="2128" max="2128" width="9.28515625" style="153" customWidth="1"/>
    <col min="2129" max="2129" width="10.7109375" style="153"/>
    <col min="2130" max="2130" width="9.28515625" style="153" customWidth="1"/>
    <col min="2131" max="2131" width="10.7109375" style="153"/>
    <col min="2132" max="2133" width="9.28515625" style="153" customWidth="1"/>
    <col min="2134" max="2135" width="10.7109375" style="153"/>
    <col min="2136" max="2136" width="9.28515625" style="153" customWidth="1"/>
    <col min="2137" max="2137" width="10.7109375" style="153"/>
    <col min="2138" max="2139" width="9.28515625" style="153" customWidth="1"/>
    <col min="2140" max="2143" width="10.7109375" style="153"/>
    <col min="2144" max="2145" width="9.28515625" style="153" customWidth="1"/>
    <col min="2146" max="2150" width="10.7109375" style="153"/>
    <col min="2151" max="2152" width="9.28515625" style="153" customWidth="1"/>
    <col min="2153" max="2154" width="10.7109375" style="153"/>
    <col min="2155" max="2157" width="9.28515625" style="153" customWidth="1"/>
    <col min="2158" max="2159" width="10.7109375" style="153"/>
    <col min="2160" max="2160" width="9.28515625" style="153" customWidth="1"/>
    <col min="2161" max="2164" width="10.7109375" style="153"/>
    <col min="2165" max="2165" width="9.28515625" style="153" customWidth="1"/>
    <col min="2166" max="2167" width="10.7109375" style="153"/>
    <col min="2168" max="2168" width="9.28515625" style="153" customWidth="1"/>
    <col min="2169" max="2169" width="10.7109375" style="153"/>
    <col min="2170" max="2170" width="9.28515625" style="153" customWidth="1"/>
    <col min="2171" max="2172" width="10.7109375" style="153"/>
    <col min="2173" max="2173" width="9.28515625" style="153" customWidth="1"/>
    <col min="2174" max="2175" width="10.7109375" style="153"/>
    <col min="2176" max="2177" width="9.28515625" style="153" customWidth="1"/>
    <col min="2178" max="2180" width="10.7109375" style="153"/>
    <col min="2181" max="2181" width="9.28515625" style="153" customWidth="1"/>
    <col min="2182" max="2182" width="10.7109375" style="153"/>
    <col min="2183" max="2184" width="9.28515625" style="153" customWidth="1"/>
    <col min="2185" max="2185" width="10.7109375" style="153"/>
    <col min="2186" max="2189" width="9.28515625" style="153" customWidth="1"/>
    <col min="2190" max="2191" width="10.7109375" style="153"/>
    <col min="2192" max="2196" width="9.28515625" style="153" customWidth="1"/>
    <col min="2197" max="2199" width="10.7109375" style="153"/>
    <col min="2200" max="2204" width="9.28515625" style="153" customWidth="1"/>
    <col min="2205" max="2207" width="10.7109375" style="153"/>
    <col min="2208" max="2210" width="9.28515625" style="153" customWidth="1"/>
    <col min="2211" max="2212" width="10.7109375" style="153"/>
    <col min="2213" max="2213" width="9.28515625" style="153" customWidth="1"/>
    <col min="2214" max="2215" width="10.7109375" style="153"/>
    <col min="2216" max="2216" width="9.28515625" style="153" customWidth="1"/>
    <col min="2217" max="2217" width="10.7109375" style="153"/>
    <col min="2218" max="2218" width="9.28515625" style="153" customWidth="1"/>
    <col min="2219" max="2219" width="10.7109375" style="153"/>
    <col min="2220" max="2221" width="9.28515625" style="153" customWidth="1"/>
    <col min="2222" max="2223" width="10.7109375" style="153"/>
    <col min="2224" max="2225" width="9.28515625" style="153" customWidth="1"/>
    <col min="2226" max="2228" width="10.7109375" style="153"/>
    <col min="2229" max="2229" width="9.28515625" style="153" customWidth="1"/>
    <col min="2230" max="2230" width="10.7109375" style="153"/>
    <col min="2231" max="2236" width="9.28515625" style="153" customWidth="1"/>
    <col min="2237" max="2239" width="10.7109375" style="153"/>
    <col min="2240" max="2241" width="9.28515625" style="153" customWidth="1"/>
    <col min="2242" max="2242" width="10.7109375" style="153"/>
    <col min="2243" max="2244" width="9.28515625" style="153" customWidth="1"/>
    <col min="2245" max="2247" width="10.7109375" style="153"/>
    <col min="2248" max="2248" width="9.28515625" style="153" customWidth="1"/>
    <col min="2249" max="2249" width="10.7109375" style="153"/>
    <col min="2250" max="2251" width="9.28515625" style="153" customWidth="1"/>
    <col min="2252" max="2252" width="10.7109375" style="153"/>
    <col min="2253" max="2253" width="9.28515625" style="153" customWidth="1"/>
    <col min="2254" max="2255" width="10.7109375" style="153"/>
    <col min="2256" max="2257" width="9.28515625" style="153" customWidth="1"/>
    <col min="2258" max="2260" width="10.7109375" style="153"/>
    <col min="2261" max="2261" width="9.28515625" style="153" customWidth="1"/>
    <col min="2262" max="2263" width="10.7109375" style="153"/>
    <col min="2264" max="2266" width="9.28515625" style="153" customWidth="1"/>
    <col min="2267" max="2267" width="10.7109375" style="153"/>
    <col min="2268" max="2268" width="9.28515625" style="153" customWidth="1"/>
    <col min="2269" max="2271" width="10.7109375" style="153"/>
    <col min="2272" max="2273" width="9.28515625" style="153" customWidth="1"/>
    <col min="2274" max="2276" width="10.7109375" style="153"/>
    <col min="2277" max="2277" width="9.28515625" style="153" customWidth="1"/>
    <col min="2278" max="2278" width="10.7109375" style="153"/>
    <col min="2279" max="2282" width="9.28515625" style="153" customWidth="1"/>
    <col min="2283" max="2283" width="10.7109375" style="153"/>
    <col min="2284" max="2284" width="9.28515625" style="153" customWidth="1"/>
    <col min="2285" max="2287" width="10.7109375" style="153"/>
    <col min="2288" max="2288" width="9.28515625" style="153" customWidth="1"/>
    <col min="2289" max="2289" width="10.7109375" style="153"/>
    <col min="2290" max="2291" width="9.28515625" style="153" customWidth="1"/>
    <col min="2292" max="2292" width="10.7109375" style="153"/>
    <col min="2293" max="2293" width="9.28515625" style="153" customWidth="1"/>
    <col min="2294" max="2295" width="10.7109375" style="153"/>
    <col min="2296" max="2296" width="9.28515625" style="153" customWidth="1"/>
    <col min="2297" max="2298" width="10.7109375" style="153"/>
    <col min="2299" max="2301" width="9.28515625" style="153" customWidth="1"/>
    <col min="2302" max="2303" width="10.7109375" style="153"/>
    <col min="2304" max="2304" width="9.28515625" style="153" customWidth="1"/>
    <col min="2305" max="2306" width="10.7109375" style="153"/>
    <col min="2307" max="2307" width="9.28515625" style="153" customWidth="1"/>
    <col min="2308" max="2308" width="10.7109375" style="153"/>
    <col min="2309" max="2309" width="9.28515625" style="153" customWidth="1"/>
    <col min="2310" max="2311" width="10.7109375" style="153"/>
    <col min="2312" max="2312" width="9.28515625" style="153" customWidth="1"/>
    <col min="2313" max="2313" width="10.7109375" style="153"/>
    <col min="2314" max="2314" width="9.28515625" style="153" customWidth="1"/>
    <col min="2315" max="2315" width="10.7109375" style="153"/>
    <col min="2316" max="2317" width="9.28515625" style="153" customWidth="1"/>
    <col min="2318" max="2319" width="10.7109375" style="153"/>
    <col min="2320" max="2322" width="9.28515625" style="153" customWidth="1"/>
    <col min="2323" max="2323" width="10.7109375" style="153"/>
    <col min="2324" max="2324" width="9.28515625" style="153" customWidth="1"/>
    <col min="2325" max="2327" width="10.7109375" style="153"/>
    <col min="2328" max="2329" width="9.28515625" style="153" customWidth="1"/>
    <col min="2330" max="2332" width="10.7109375" style="153"/>
    <col min="2333" max="2333" width="9.28515625" style="153" customWidth="1"/>
    <col min="2334" max="2334" width="10.7109375" style="153"/>
    <col min="2335" max="2338" width="9.28515625" style="153" customWidth="1"/>
    <col min="2339" max="2339" width="10.7109375" style="153"/>
    <col min="2340" max="2340" width="9.28515625" style="153" customWidth="1"/>
    <col min="2341" max="2343" width="10.7109375" style="153"/>
    <col min="2344" max="2344" width="9.28515625" style="153" customWidth="1"/>
    <col min="2345" max="2345" width="10.7109375" style="153"/>
    <col min="2346" max="2347" width="9.28515625" style="153" customWidth="1"/>
    <col min="2348" max="2351" width="10.7109375" style="153"/>
    <col min="2352" max="2356" width="9.28515625" style="153" customWidth="1"/>
    <col min="2357" max="2359" width="10.7109375" style="153"/>
    <col min="2360" max="2360" width="9.28515625" style="153" customWidth="1"/>
    <col min="2361" max="2361" width="10.7109375" style="153"/>
    <col min="2362" max="2362" width="9.28515625" style="153" customWidth="1"/>
    <col min="2363" max="2363" width="10.7109375" style="153"/>
    <col min="2364" max="2365" width="9.28515625" style="153" customWidth="1"/>
    <col min="2366" max="2367" width="10.7109375" style="153"/>
    <col min="2368" max="2370" width="9.28515625" style="153" customWidth="1"/>
    <col min="2371" max="2374" width="10.7109375" style="153"/>
    <col min="2375" max="2376" width="9.28515625" style="153" customWidth="1"/>
    <col min="2377" max="2380" width="10.7109375" style="153"/>
    <col min="2381" max="2381" width="9.28515625" style="153" customWidth="1"/>
    <col min="2382" max="2382" width="10.7109375" style="153"/>
    <col min="2383" max="2384" width="9.28515625" style="153" customWidth="1"/>
    <col min="2385" max="2386" width="10.7109375" style="153"/>
    <col min="2387" max="2387" width="9.28515625" style="153" customWidth="1"/>
    <col min="2388" max="2388" width="10.7109375" style="153"/>
    <col min="2389" max="2389" width="9.28515625" style="153" customWidth="1"/>
    <col min="2390" max="2391" width="10.7109375" style="153"/>
    <col min="2392" max="2392" width="9.28515625" style="153" customWidth="1"/>
    <col min="2393" max="2393" width="10.7109375" style="153"/>
    <col min="2394" max="2394" width="9.28515625" style="153" customWidth="1"/>
    <col min="2395" max="2395" width="10.7109375" style="153"/>
    <col min="2396" max="2397" width="9.28515625" style="153" customWidth="1"/>
    <col min="2398" max="2399" width="10.7109375" style="153"/>
    <col min="2400" max="2400" width="9.28515625" style="153" customWidth="1"/>
    <col min="2401" max="2401" width="10.7109375" style="153"/>
    <col min="2402" max="2403" width="9.28515625" style="153" customWidth="1"/>
    <col min="2404" max="2407" width="10.7109375" style="153"/>
    <col min="2408" max="2409" width="9.28515625" style="153" customWidth="1"/>
    <col min="2410" max="2414" width="10.7109375" style="153"/>
    <col min="2415" max="2417" width="9.28515625" style="153" customWidth="1"/>
    <col min="2418" max="2418" width="10.7109375" style="153"/>
    <col min="2419" max="2419" width="9.28515625" style="153" customWidth="1"/>
    <col min="2420" max="2420" width="10.7109375" style="153"/>
    <col min="2421" max="2424" width="9.28515625" style="153" customWidth="1"/>
    <col min="2425" max="2425" width="10.7109375" style="153"/>
    <col min="2426" max="2427" width="9.28515625" style="153" customWidth="1"/>
    <col min="2428" max="2428" width="10.7109375" style="153"/>
    <col min="2429" max="2434" width="9.28515625" style="153" customWidth="1"/>
    <col min="2435" max="2438" width="10.7109375" style="153"/>
    <col min="2439" max="2440" width="9.28515625" style="153" customWidth="1"/>
    <col min="2441" max="2442" width="10.7109375" style="153"/>
    <col min="2443" max="2444" width="9.28515625" style="153" customWidth="1"/>
    <col min="2445" max="2447" width="10.7109375" style="153"/>
    <col min="2448" max="2450" width="9.28515625" style="153" customWidth="1"/>
    <col min="2451" max="2451" width="10.7109375" style="153"/>
    <col min="2452" max="2452" width="9.28515625" style="153" customWidth="1"/>
    <col min="2453" max="2455" width="10.7109375" style="153"/>
    <col min="2456" max="2457" width="9.28515625" style="153" customWidth="1"/>
    <col min="2458" max="2458" width="10.7109375" style="153"/>
    <col min="2459" max="2460" width="9.28515625" style="153" customWidth="1"/>
    <col min="2461" max="2463" width="10.7109375" style="153"/>
    <col min="2464" max="2464" width="9.28515625" style="153" customWidth="1"/>
    <col min="2465" max="2465" width="10.7109375" style="153"/>
    <col min="2466" max="2467" width="9.28515625" style="153" customWidth="1"/>
    <col min="2468" max="2468" width="10.7109375" style="153"/>
    <col min="2469" max="2469" width="9.28515625" style="153" customWidth="1"/>
    <col min="2470" max="2471" width="10.7109375" style="153"/>
    <col min="2472" max="2473" width="9.28515625" style="153" customWidth="1"/>
    <col min="2474" max="2476" width="10.7109375" style="153"/>
    <col min="2477" max="2477" width="9.28515625" style="153" customWidth="1"/>
    <col min="2478" max="2479" width="10.7109375" style="153"/>
    <col min="2480" max="2480" width="9.28515625" style="153" customWidth="1"/>
    <col min="2481" max="2483" width="10.7109375" style="153"/>
    <col min="2484" max="2485" width="9.28515625" style="153" customWidth="1"/>
    <col min="2486" max="2487" width="10.7109375" style="153"/>
    <col min="2488" max="2489" width="9.28515625" style="153" customWidth="1"/>
    <col min="2490" max="2494" width="10.7109375" style="153"/>
    <col min="2495" max="2496" width="9.28515625" style="153" customWidth="1"/>
    <col min="2497" max="2498" width="10.7109375" style="153"/>
    <col min="2499" max="2501" width="9.28515625" style="153" customWidth="1"/>
    <col min="2502" max="2503" width="10.7109375" style="153"/>
    <col min="2504" max="2504" width="9.28515625" style="153" customWidth="1"/>
    <col min="2505" max="2508" width="10.7109375" style="153"/>
    <col min="2509" max="2509" width="9.28515625" style="153" customWidth="1"/>
    <col min="2510" max="2511" width="10.7109375" style="153"/>
    <col min="2512" max="2512" width="9.28515625" style="153" customWidth="1"/>
    <col min="2513" max="2513" width="10.7109375" style="153"/>
    <col min="2514" max="2514" width="9.28515625" style="153" customWidth="1"/>
    <col min="2515" max="2516" width="10.7109375" style="153"/>
    <col min="2517" max="2517" width="9.28515625" style="153" customWidth="1"/>
    <col min="2518" max="2519" width="10.7109375" style="153"/>
    <col min="2520" max="2521" width="9.28515625" style="153" customWidth="1"/>
    <col min="2522" max="2524" width="10.7109375" style="153"/>
    <col min="2525" max="2525" width="9.28515625" style="153" customWidth="1"/>
    <col min="2526" max="2526" width="10.7109375" style="153"/>
    <col min="2527" max="2528" width="9.28515625" style="153" customWidth="1"/>
    <col min="2529" max="2529" width="10.7109375" style="153"/>
    <col min="2530" max="2533" width="9.28515625" style="153" customWidth="1"/>
    <col min="2534" max="2535" width="10.7109375" style="153"/>
    <col min="2536" max="2540" width="9.28515625" style="153" customWidth="1"/>
    <col min="2541" max="2543" width="10.7109375" style="153"/>
    <col min="2544" max="2548" width="9.28515625" style="153" customWidth="1"/>
    <col min="2549" max="2551" width="10.7109375" style="153"/>
    <col min="2552" max="2554" width="9.28515625" style="153" customWidth="1"/>
    <col min="2555" max="2556" width="10.7109375" style="153"/>
    <col min="2557" max="2557" width="9.28515625" style="153" customWidth="1"/>
    <col min="2558" max="2559" width="10.7109375" style="153"/>
    <col min="2560" max="2560" width="9.28515625" style="153" customWidth="1"/>
    <col min="2561" max="2561" width="10.7109375" style="153"/>
    <col min="2562" max="2562" width="9.28515625" style="153" customWidth="1"/>
    <col min="2563" max="2563" width="10.7109375" style="153"/>
    <col min="2564" max="2565" width="9.28515625" style="153" customWidth="1"/>
    <col min="2566" max="2567" width="10.7109375" style="153"/>
    <col min="2568" max="2569" width="9.28515625" style="153" customWidth="1"/>
    <col min="2570" max="2572" width="10.7109375" style="153"/>
    <col min="2573" max="2573" width="9.28515625" style="153" customWidth="1"/>
    <col min="2574" max="2574" width="10.7109375" style="153"/>
    <col min="2575" max="2580" width="9.28515625" style="153" customWidth="1"/>
    <col min="2581" max="2583" width="10.7109375" style="153"/>
    <col min="2584" max="2585" width="9.28515625" style="153" customWidth="1"/>
    <col min="2586" max="2586" width="10.7109375" style="153"/>
    <col min="2587" max="2588" width="9.28515625" style="153" customWidth="1"/>
    <col min="2589" max="2591" width="10.7109375" style="153"/>
    <col min="2592" max="2592" width="9.28515625" style="153" customWidth="1"/>
    <col min="2593" max="2593" width="10.7109375" style="153"/>
    <col min="2594" max="2595" width="9.28515625" style="153" customWidth="1"/>
    <col min="2596" max="2596" width="10.7109375" style="153"/>
    <col min="2597" max="2597" width="9.28515625" style="153" customWidth="1"/>
    <col min="2598" max="2599" width="10.7109375" style="153"/>
    <col min="2600" max="2601" width="9.28515625" style="153" customWidth="1"/>
    <col min="2602" max="2604" width="10.7109375" style="153"/>
    <col min="2605" max="2605" width="9.28515625" style="153" customWidth="1"/>
    <col min="2606" max="2607" width="10.7109375" style="153"/>
    <col min="2608" max="2610" width="9.28515625" style="153" customWidth="1"/>
    <col min="2611" max="2611" width="10.7109375" style="153"/>
    <col min="2612" max="2612" width="9.28515625" style="153" customWidth="1"/>
    <col min="2613" max="2615" width="10.7109375" style="153"/>
    <col min="2616" max="2617" width="9.28515625" style="153" customWidth="1"/>
    <col min="2618" max="2620" width="10.7109375" style="153"/>
    <col min="2621" max="2621" width="9.28515625" style="153" customWidth="1"/>
    <col min="2622" max="2622" width="10.7109375" style="153"/>
    <col min="2623" max="2628" width="9.28515625" style="153" customWidth="1"/>
    <col min="2629" max="2629" width="10.7109375" style="153"/>
    <col min="2630" max="2630" width="9.28515625" style="153" customWidth="1"/>
    <col min="2631" max="2631" width="10.7109375" style="153"/>
    <col min="2632" max="2632" width="9.28515625" style="153" customWidth="1"/>
    <col min="2633" max="2633" width="10.7109375" style="153"/>
    <col min="2634" max="2637" width="9.28515625" style="153" customWidth="1"/>
    <col min="2638" max="2639" width="10.7109375" style="153"/>
    <col min="2640" max="2640" width="9.28515625" style="153" customWidth="1"/>
    <col min="2641" max="2643" width="10.7109375" style="153"/>
    <col min="2644" max="2645" width="9.28515625" style="153" customWidth="1"/>
    <col min="2646" max="2647" width="10.7109375" style="153"/>
    <col min="2648" max="2648" width="9.28515625" style="153" customWidth="1"/>
    <col min="2649" max="2649" width="10.7109375" style="153"/>
    <col min="2650" max="2650" width="9.28515625" style="153" customWidth="1"/>
    <col min="2651" max="2651" width="10.7109375" style="153"/>
    <col min="2652" max="2653" width="9.28515625" style="153" customWidth="1"/>
    <col min="2654" max="2655" width="10.7109375" style="153"/>
    <col min="2656" max="2657" width="9.28515625" style="153" customWidth="1"/>
    <col min="2658" max="2659" width="10.7109375" style="153"/>
    <col min="2660" max="2662" width="9.28515625" style="153" customWidth="1"/>
    <col min="2663" max="2663" width="10.7109375" style="153"/>
    <col min="2664" max="2664" width="9.28515625" style="153" customWidth="1"/>
    <col min="2665" max="2668" width="10.7109375" style="153"/>
    <col min="2669" max="2669" width="9.28515625" style="153" customWidth="1"/>
    <col min="2670" max="2671" width="10.7109375" style="153"/>
    <col min="2672" max="2673" width="9.28515625" style="153" customWidth="1"/>
    <col min="2674" max="2674" width="10.7109375" style="153"/>
    <col min="2675" max="2676" width="9.28515625" style="153" customWidth="1"/>
    <col min="2677" max="2679" width="10.7109375" style="153"/>
    <col min="2680" max="2680" width="9.28515625" style="153" customWidth="1"/>
    <col min="2681" max="2681" width="10.7109375" style="153"/>
    <col min="2682" max="2682" width="9.28515625" style="153" customWidth="1"/>
    <col min="2683" max="2684" width="10.7109375" style="153"/>
    <col min="2685" max="2685" width="9.28515625" style="153" customWidth="1"/>
    <col min="2686" max="2687" width="10.7109375" style="153"/>
    <col min="2688" max="2688" width="9.28515625" style="153" customWidth="1"/>
    <col min="2689" max="2689" width="10.7109375" style="153"/>
    <col min="2690" max="2693" width="9.28515625" style="153" customWidth="1"/>
    <col min="2694" max="2695" width="10.7109375" style="153"/>
    <col min="2696" max="2698" width="9.28515625" style="153" customWidth="1"/>
    <col min="2699" max="2699" width="10.7109375" style="153"/>
    <col min="2700" max="2700" width="9.28515625" style="153" customWidth="1"/>
    <col min="2701" max="2703" width="10.7109375" style="153"/>
    <col min="2704" max="2706" width="9.28515625" style="153" customWidth="1"/>
    <col min="2707" max="2707" width="10.7109375" style="153"/>
    <col min="2708" max="2708" width="9.28515625" style="153" customWidth="1"/>
    <col min="2709" max="2709" width="10.7109375" style="153"/>
    <col min="2710" max="2710" width="9.28515625" style="153" customWidth="1"/>
    <col min="2711" max="2711" width="10.7109375" style="153"/>
    <col min="2712" max="2712" width="9.28515625" style="153" customWidth="1"/>
    <col min="2713" max="2713" width="10.7109375" style="153"/>
    <col min="2714" max="2715" width="9.28515625" style="153" customWidth="1"/>
    <col min="2716" max="2716" width="10.7109375" style="153"/>
    <col min="2717" max="2717" width="9.28515625" style="153" customWidth="1"/>
    <col min="2718" max="2719" width="10.7109375" style="153"/>
    <col min="2720" max="2720" width="9.28515625" style="153" customWidth="1"/>
    <col min="2721" max="2722" width="10.7109375" style="153"/>
    <col min="2723" max="2725" width="9.28515625" style="153" customWidth="1"/>
    <col min="2726" max="2727" width="10.7109375" style="153"/>
    <col min="2728" max="2728" width="9.28515625" style="153" customWidth="1"/>
    <col min="2729" max="2730" width="10.7109375" style="153"/>
    <col min="2731" max="2731" width="9.28515625" style="153" customWidth="1"/>
    <col min="2732" max="2732" width="10.7109375" style="153"/>
    <col min="2733" max="2733" width="9.28515625" style="153" customWidth="1"/>
    <col min="2734" max="2735" width="10.7109375" style="153"/>
    <col min="2736" max="2736" width="9.28515625" style="153" customWidth="1"/>
    <col min="2737" max="2737" width="10.7109375" style="153"/>
    <col min="2738" max="2738" width="9.28515625" style="153" customWidth="1"/>
    <col min="2739" max="2739" width="10.7109375" style="153"/>
    <col min="2740" max="2741" width="9.28515625" style="153" customWidth="1"/>
    <col min="2742" max="2743" width="10.7109375" style="153"/>
    <col min="2744" max="2746" width="9.28515625" style="153" customWidth="1"/>
    <col min="2747" max="2747" width="10.7109375" style="153"/>
    <col min="2748" max="2748" width="9.28515625" style="153" customWidth="1"/>
    <col min="2749" max="2751" width="10.7109375" style="153"/>
    <col min="2752" max="2754" width="9.28515625" style="153" customWidth="1"/>
    <col min="2755" max="2758" width="10.7109375" style="153"/>
    <col min="2759" max="2760" width="9.28515625" style="153" customWidth="1"/>
    <col min="2761" max="2764" width="10.7109375" style="153"/>
    <col min="2765" max="2765" width="9.28515625" style="153" customWidth="1"/>
    <col min="2766" max="2766" width="10.7109375" style="153"/>
    <col min="2767" max="2768" width="9.28515625" style="153" customWidth="1"/>
    <col min="2769" max="2770" width="10.7109375" style="153"/>
    <col min="2771" max="2772" width="9.28515625" style="153" customWidth="1"/>
    <col min="2773" max="2775" width="10.7109375" style="153"/>
    <col min="2776" max="2778" width="9.28515625" style="153" customWidth="1"/>
    <col min="2779" max="2779" width="10.7109375" style="153"/>
    <col min="2780" max="2780" width="9.28515625" style="153" customWidth="1"/>
    <col min="2781" max="2783" width="10.7109375" style="153"/>
    <col min="2784" max="2785" width="9.28515625" style="153" customWidth="1"/>
    <col min="2786" max="2786" width="10.7109375" style="153"/>
    <col min="2787" max="2788" width="9.28515625" style="153" customWidth="1"/>
    <col min="2789" max="2791" width="10.7109375" style="153"/>
    <col min="2792" max="2792" width="9.28515625" style="153" customWidth="1"/>
    <col min="2793" max="2793" width="10.7109375" style="153"/>
    <col min="2794" max="2795" width="9.28515625" style="153" customWidth="1"/>
    <col min="2796" max="2796" width="10.7109375" style="153"/>
    <col min="2797" max="2797" width="9.28515625" style="153" customWidth="1"/>
    <col min="2798" max="2799" width="10.7109375" style="153"/>
    <col min="2800" max="2801" width="9.28515625" style="153" customWidth="1"/>
    <col min="2802" max="2804" width="10.7109375" style="153"/>
    <col min="2805" max="2805" width="9.28515625" style="153" customWidth="1"/>
    <col min="2806" max="2807" width="10.7109375" style="153"/>
    <col min="2808" max="2808" width="9.28515625" style="153" customWidth="1"/>
    <col min="2809" max="2811" width="10.7109375" style="153"/>
    <col min="2812" max="2813" width="9.28515625" style="153" customWidth="1"/>
    <col min="2814" max="2815" width="10.7109375" style="153"/>
    <col min="2816" max="2817" width="9.28515625" style="153" customWidth="1"/>
    <col min="2818" max="2822" width="10.7109375" style="153"/>
    <col min="2823" max="2825" width="9.28515625" style="153" customWidth="1"/>
    <col min="2826" max="2826" width="10.7109375" style="153"/>
    <col min="2827" max="2827" width="9.28515625" style="153" customWidth="1"/>
    <col min="2828" max="2828" width="10.7109375" style="153"/>
    <col min="2829" max="2834" width="9.28515625" style="153" customWidth="1"/>
    <col min="2835" max="2838" width="10.7109375" style="153"/>
    <col min="2839" max="2840" width="9.28515625" style="153" customWidth="1"/>
    <col min="2841" max="2844" width="10.7109375" style="153"/>
    <col min="2845" max="2845" width="9.28515625" style="153" customWidth="1"/>
    <col min="2846" max="2846" width="10.7109375" style="153"/>
    <col min="2847" max="2850" width="9.28515625" style="153" customWidth="1"/>
    <col min="2851" max="2851" width="10.7109375" style="153"/>
    <col min="2852" max="2853" width="9.28515625" style="153" customWidth="1"/>
    <col min="2854" max="2855" width="10.7109375" style="153"/>
    <col min="2856" max="2856" width="9.28515625" style="153" customWidth="1"/>
    <col min="2857" max="2857" width="10.7109375" style="153"/>
    <col min="2858" max="2859" width="9.28515625" style="153" customWidth="1"/>
    <col min="2860" max="2860" width="10.7109375" style="153"/>
    <col min="2861" max="2861" width="9.28515625" style="153" customWidth="1"/>
    <col min="2862" max="2863" width="10.7109375" style="153"/>
    <col min="2864" max="2864" width="9.28515625" style="153" customWidth="1"/>
    <col min="2865" max="2866" width="10.7109375" style="153"/>
    <col min="2867" max="2869" width="9.28515625" style="153" customWidth="1"/>
    <col min="2870" max="2871" width="10.7109375" style="153"/>
    <col min="2872" max="2874" width="9.28515625" style="153" customWidth="1"/>
    <col min="2875" max="2875" width="10.7109375" style="153"/>
    <col min="2876" max="2876" width="9.28515625" style="153" customWidth="1"/>
    <col min="2877" max="2879" width="10.7109375" style="153"/>
    <col min="2880" max="2881" width="9.28515625" style="153" customWidth="1"/>
    <col min="2882" max="2886" width="10.7109375" style="153"/>
    <col min="2887" max="2889" width="9.28515625" style="153" customWidth="1"/>
    <col min="2890" max="2890" width="10.7109375" style="153"/>
    <col min="2891" max="2891" width="9.28515625" style="153" customWidth="1"/>
    <col min="2892" max="2892" width="10.7109375" style="153"/>
    <col min="2893" max="2898" width="9.28515625" style="153" customWidth="1"/>
    <col min="2899" max="2902" width="10.7109375" style="153"/>
    <col min="2903" max="2904" width="9.28515625" style="153" customWidth="1"/>
    <col min="2905" max="2908" width="10.7109375" style="153"/>
    <col min="2909" max="2909" width="9.28515625" style="153" customWidth="1"/>
    <col min="2910" max="2910" width="10.7109375" style="153"/>
    <col min="2911" max="2916" width="9.28515625" style="153" customWidth="1"/>
    <col min="2917" max="2919" width="10.7109375" style="153"/>
    <col min="2920" max="2922" width="9.28515625" style="153" customWidth="1"/>
    <col min="2923" max="2924" width="10.7109375" style="153"/>
    <col min="2925" max="2925" width="9.28515625" style="153" customWidth="1"/>
    <col min="2926" max="2927" width="10.7109375" style="153"/>
    <col min="2928" max="2928" width="9.28515625" style="153" customWidth="1"/>
    <col min="2929" max="2929" width="10.7109375" style="153"/>
    <col min="2930" max="2931" width="9.28515625" style="153" customWidth="1"/>
    <col min="2932" max="2932" width="10.7109375" style="153"/>
    <col min="2933" max="2933" width="9.28515625" style="153" customWidth="1"/>
    <col min="2934" max="2935" width="10.7109375" style="153"/>
    <col min="2936" max="2936" width="9.28515625" style="153" customWidth="1"/>
    <col min="2937" max="2938" width="10.7109375" style="153"/>
    <col min="2939" max="2940" width="9.28515625" style="153" customWidth="1"/>
    <col min="2941" max="2943" width="10.7109375" style="153"/>
    <col min="2944" max="2946" width="9.28515625" style="153" customWidth="1"/>
    <col min="2947" max="2947" width="10.7109375" style="153"/>
    <col min="2948" max="2948" width="9.28515625" style="153" customWidth="1"/>
    <col min="2949" max="2951" width="10.7109375" style="153"/>
    <col min="2952" max="2953" width="9.28515625" style="153" customWidth="1"/>
    <col min="2954" max="2958" width="10.7109375" style="153"/>
    <col min="2959" max="2961" width="9.28515625" style="153" customWidth="1"/>
    <col min="2962" max="2962" width="10.7109375" style="153"/>
    <col min="2963" max="2963" width="9.28515625" style="153" customWidth="1"/>
    <col min="2964" max="2964" width="10.7109375" style="153"/>
    <col min="2965" max="2970" width="9.28515625" style="153" customWidth="1"/>
    <col min="2971" max="2972" width="10.7109375" style="153"/>
    <col min="2973" max="2973" width="9.28515625" style="153" customWidth="1"/>
    <col min="2974" max="2975" width="10.7109375" style="153"/>
    <col min="2976" max="2976" width="9.28515625" style="153" customWidth="1"/>
    <col min="2977" max="2977" width="10.7109375" style="153"/>
    <col min="2978" max="2978" width="9.28515625" style="153" customWidth="1"/>
    <col min="2979" max="2979" width="10.7109375" style="153"/>
    <col min="2980" max="2981" width="9.28515625" style="153" customWidth="1"/>
    <col min="2982" max="2983" width="10.7109375" style="153"/>
    <col min="2984" max="2985" width="9.28515625" style="153" customWidth="1"/>
    <col min="2986" max="2988" width="10.7109375" style="153"/>
    <col min="2989" max="2989" width="9.28515625" style="153" customWidth="1"/>
    <col min="2990" max="2990" width="10.7109375" style="153"/>
    <col min="2991" max="2993" width="9.28515625" style="153" customWidth="1"/>
    <col min="2994" max="2994" width="10.7109375" style="153"/>
    <col min="2995" max="2995" width="9.28515625" style="153" customWidth="1"/>
    <col min="2996" max="2996" width="10.7109375" style="153"/>
    <col min="2997" max="2997" width="9.28515625" style="153" customWidth="1"/>
    <col min="2998" max="2999" width="10.7109375" style="153"/>
    <col min="3000" max="3000" width="9.28515625" style="153" customWidth="1"/>
    <col min="3001" max="3004" width="10.7109375" style="153"/>
    <col min="3005" max="3005" width="9.28515625" style="153" customWidth="1"/>
    <col min="3006" max="3007" width="10.7109375" style="153"/>
    <col min="3008" max="3009" width="9.28515625" style="153" customWidth="1"/>
    <col min="3010" max="3010" width="10.7109375" style="153"/>
    <col min="3011" max="3013" width="9.28515625" style="153" customWidth="1"/>
    <col min="3014" max="3015" width="10.7109375" style="153"/>
    <col min="3016" max="3018" width="9.28515625" style="153" customWidth="1"/>
    <col min="3019" max="3019" width="10.7109375" style="153"/>
    <col min="3020" max="3020" width="9.28515625" style="153" customWidth="1"/>
    <col min="3021" max="3023" width="10.7109375" style="153"/>
    <col min="3024" max="3024" width="9.28515625" style="153" customWidth="1"/>
    <col min="3025" max="3025" width="10.7109375" style="153"/>
    <col min="3026" max="3027" width="9.28515625" style="153" customWidth="1"/>
    <col min="3028" max="3028" width="10.7109375" style="153"/>
    <col min="3029" max="3029" width="9.28515625" style="153" customWidth="1"/>
    <col min="3030" max="3031" width="10.7109375" style="153"/>
    <col min="3032" max="3032" width="9.28515625" style="153" customWidth="1"/>
    <col min="3033" max="3034" width="10.7109375" style="153"/>
    <col min="3035" max="3037" width="9.28515625" style="153" customWidth="1"/>
    <col min="3038" max="3039" width="10.7109375" style="153"/>
    <col min="3040" max="3040" width="9.28515625" style="153" customWidth="1"/>
    <col min="3041" max="3042" width="10.7109375" style="153"/>
    <col min="3043" max="3043" width="9.28515625" style="153" customWidth="1"/>
    <col min="3044" max="3044" width="10.7109375" style="153"/>
    <col min="3045" max="3045" width="9.28515625" style="153" customWidth="1"/>
    <col min="3046" max="3047" width="10.7109375" style="153"/>
    <col min="3048" max="3048" width="9.28515625" style="153" customWidth="1"/>
    <col min="3049" max="3049" width="10.7109375" style="153"/>
    <col min="3050" max="3050" width="9.28515625" style="153" customWidth="1"/>
    <col min="3051" max="3051" width="10.7109375" style="153"/>
    <col min="3052" max="3053" width="9.28515625" style="153" customWidth="1"/>
    <col min="3054" max="3055" width="10.7109375" style="153"/>
    <col min="3056" max="3058" width="9.28515625" style="153" customWidth="1"/>
    <col min="3059" max="3059" width="10.7109375" style="153"/>
    <col min="3060" max="3060" width="9.28515625" style="153" customWidth="1"/>
    <col min="3061" max="3063" width="10.7109375" style="153"/>
    <col min="3064" max="3066" width="9.28515625" style="153" customWidth="1"/>
    <col min="3067" max="3070" width="10.7109375" style="153"/>
    <col min="3071" max="3072" width="9.28515625" style="153" customWidth="1"/>
    <col min="3073" max="3076" width="10.7109375" style="153"/>
    <col min="3077" max="3077" width="9.28515625" style="153" customWidth="1"/>
    <col min="3078" max="3078" width="10.7109375" style="153"/>
    <col min="3079" max="3080" width="9.28515625" style="153" customWidth="1"/>
    <col min="3081" max="3082" width="10.7109375" style="153"/>
    <col min="3083" max="3084" width="9.28515625" style="153" customWidth="1"/>
    <col min="3085" max="3087" width="10.7109375" style="153"/>
    <col min="3088" max="3090" width="9.28515625" style="153" customWidth="1"/>
    <col min="3091" max="3091" width="10.7109375" style="153"/>
    <col min="3092" max="3092" width="9.28515625" style="153" customWidth="1"/>
    <col min="3093" max="3095" width="10.7109375" style="153"/>
    <col min="3096" max="3097" width="9.28515625" style="153" customWidth="1"/>
    <col min="3098" max="3098" width="10.7109375" style="153"/>
    <col min="3099" max="3100" width="9.28515625" style="153" customWidth="1"/>
    <col min="3101" max="3103" width="10.7109375" style="153"/>
    <col min="3104" max="3104" width="9.28515625" style="153" customWidth="1"/>
    <col min="3105" max="3105" width="10.7109375" style="153"/>
    <col min="3106" max="3107" width="9.28515625" style="153" customWidth="1"/>
    <col min="3108" max="3108" width="10.7109375" style="153"/>
    <col min="3109" max="3109" width="9.28515625" style="153" customWidth="1"/>
    <col min="3110" max="3111" width="10.7109375" style="153"/>
    <col min="3112" max="3113" width="9.28515625" style="153" customWidth="1"/>
    <col min="3114" max="3116" width="10.7109375" style="153"/>
    <col min="3117" max="3117" width="9.28515625" style="153" customWidth="1"/>
    <col min="3118" max="3119" width="10.7109375" style="153"/>
    <col min="3120" max="3120" width="9.28515625" style="153" customWidth="1"/>
    <col min="3121" max="3123" width="10.7109375" style="153"/>
    <col min="3124" max="3125" width="9.28515625" style="153" customWidth="1"/>
    <col min="3126" max="3127" width="10.7109375" style="153"/>
    <col min="3128" max="3129" width="9.28515625" style="153" customWidth="1"/>
    <col min="3130" max="3134" width="10.7109375" style="153"/>
    <col min="3135" max="3137" width="9.28515625" style="153" customWidth="1"/>
    <col min="3138" max="3138" width="10.7109375" style="153"/>
    <col min="3139" max="3139" width="9.28515625" style="153" customWidth="1"/>
    <col min="3140" max="3140" width="10.7109375" style="153"/>
    <col min="3141" max="3144" width="9.28515625" style="153" customWidth="1"/>
    <col min="3145" max="3145" width="10.7109375" style="153"/>
    <col min="3146" max="3147" width="9.28515625" style="153" customWidth="1"/>
    <col min="3148" max="3148" width="10.7109375" style="153"/>
    <col min="3149" max="3152" width="9.28515625" style="153" customWidth="1"/>
    <col min="3153" max="3153" width="10.7109375" style="153"/>
    <col min="3154" max="3155" width="9.28515625" style="153" customWidth="1"/>
    <col min="3156" max="3156" width="10.7109375" style="153"/>
    <col min="3157" max="3160" width="9.28515625" style="153" customWidth="1"/>
    <col min="3161" max="3161" width="10.7109375" style="153"/>
    <col min="3162" max="3163" width="9.28515625" style="153" customWidth="1"/>
    <col min="3164" max="3164" width="10.7109375" style="153"/>
    <col min="3165" max="3170" width="9.28515625" style="153" customWidth="1"/>
    <col min="3171" max="3174" width="10.7109375" style="153"/>
    <col min="3175" max="3176" width="9.28515625" style="153" customWidth="1"/>
    <col min="3177" max="3178" width="10.7109375" style="153"/>
    <col min="3179" max="3179" width="9.28515625" style="153" customWidth="1"/>
    <col min="3180" max="3180" width="10.7109375" style="153"/>
    <col min="3181" max="3181" width="9.28515625" style="153" customWidth="1"/>
    <col min="3182" max="3183" width="10.7109375" style="153"/>
    <col min="3184" max="3184" width="9.28515625" style="153" customWidth="1"/>
    <col min="3185" max="3185" width="10.7109375" style="153"/>
    <col min="3186" max="3186" width="9.28515625" style="153" customWidth="1"/>
    <col min="3187" max="3187" width="10.7109375" style="153"/>
    <col min="3188" max="3189" width="9.28515625" style="153" customWidth="1"/>
    <col min="3190" max="3191" width="10.7109375" style="153"/>
    <col min="3192" max="3192" width="9.28515625" style="153" customWidth="1"/>
    <col min="3193" max="3193" width="10.7109375" style="153"/>
    <col min="3194" max="3195" width="9.28515625" style="153" customWidth="1"/>
    <col min="3196" max="3199" width="10.7109375" style="153"/>
    <col min="3200" max="3201" width="9.28515625" style="153" customWidth="1"/>
    <col min="3202" max="3206" width="10.7109375" style="153"/>
    <col min="3207" max="3208" width="9.28515625" style="153" customWidth="1"/>
    <col min="3209" max="3210" width="10.7109375" style="153"/>
    <col min="3211" max="3213" width="9.28515625" style="153" customWidth="1"/>
    <col min="3214" max="3215" width="10.7109375" style="153"/>
    <col min="3216" max="3216" width="9.28515625" style="153" customWidth="1"/>
    <col min="3217" max="3220" width="10.7109375" style="153"/>
    <col min="3221" max="3221" width="9.28515625" style="153" customWidth="1"/>
    <col min="3222" max="3223" width="10.7109375" style="153"/>
    <col min="3224" max="3224" width="9.28515625" style="153" customWidth="1"/>
    <col min="3225" max="3225" width="10.7109375" style="153"/>
    <col min="3226" max="3226" width="9.28515625" style="153" customWidth="1"/>
    <col min="3227" max="3228" width="10.7109375" style="153"/>
    <col min="3229" max="3229" width="9.28515625" style="153" customWidth="1"/>
    <col min="3230" max="3231" width="10.7109375" style="153"/>
    <col min="3232" max="3233" width="9.28515625" style="153" customWidth="1"/>
    <col min="3234" max="3236" width="10.7109375" style="153"/>
    <col min="3237" max="3237" width="9.28515625" style="153" customWidth="1"/>
    <col min="3238" max="3238" width="10.7109375" style="153"/>
    <col min="3239" max="3240" width="9.28515625" style="153" customWidth="1"/>
    <col min="3241" max="3241" width="10.7109375" style="153"/>
    <col min="3242" max="3245" width="9.28515625" style="153" customWidth="1"/>
    <col min="3246" max="3247" width="10.7109375" style="153"/>
    <col min="3248" max="3252" width="9.28515625" style="153" customWidth="1"/>
    <col min="3253" max="3255" width="10.7109375" style="153"/>
    <col min="3256" max="3260" width="9.28515625" style="153" customWidth="1"/>
    <col min="3261" max="3263" width="10.7109375" style="153"/>
    <col min="3264" max="3266" width="9.28515625" style="153" customWidth="1"/>
    <col min="3267" max="3268" width="10.7109375" style="153"/>
    <col min="3269" max="3269" width="9.28515625" style="153" customWidth="1"/>
    <col min="3270" max="3271" width="10.7109375" style="153"/>
    <col min="3272" max="3272" width="9.28515625" style="153" customWidth="1"/>
    <col min="3273" max="3273" width="10.7109375" style="153"/>
    <col min="3274" max="3274" width="9.28515625" style="153" customWidth="1"/>
    <col min="3275" max="3275" width="10.7109375" style="153"/>
    <col min="3276" max="3277" width="9.28515625" style="153" customWidth="1"/>
    <col min="3278" max="3279" width="10.7109375" style="153"/>
    <col min="3280" max="3281" width="9.28515625" style="153" customWidth="1"/>
    <col min="3282" max="3284" width="10.7109375" style="153"/>
    <col min="3285" max="3285" width="9.28515625" style="153" customWidth="1"/>
    <col min="3286" max="3286" width="10.7109375" style="153"/>
    <col min="3287" max="3292" width="9.28515625" style="153" customWidth="1"/>
    <col min="3293" max="3295" width="10.7109375" style="153"/>
    <col min="3296" max="3297" width="9.28515625" style="153" customWidth="1"/>
    <col min="3298" max="3298" width="10.7109375" style="153"/>
    <col min="3299" max="3300" width="9.28515625" style="153" customWidth="1"/>
    <col min="3301" max="3303" width="10.7109375" style="153"/>
    <col min="3304" max="3304" width="9.28515625" style="153" customWidth="1"/>
    <col min="3305" max="3305" width="10.7109375" style="153"/>
    <col min="3306" max="3307" width="9.28515625" style="153" customWidth="1"/>
    <col min="3308" max="3308" width="10.7109375" style="153"/>
    <col min="3309" max="3309" width="9.28515625" style="153" customWidth="1"/>
    <col min="3310" max="3311" width="10.7109375" style="153"/>
    <col min="3312" max="3313" width="9.28515625" style="153" customWidth="1"/>
    <col min="3314" max="3316" width="10.7109375" style="153"/>
    <col min="3317" max="3317" width="9.28515625" style="153" customWidth="1"/>
    <col min="3318" max="3319" width="10.7109375" style="153"/>
    <col min="3320" max="3322" width="9.28515625" style="153" customWidth="1"/>
    <col min="3323" max="3323" width="10.7109375" style="153"/>
    <col min="3324" max="3324" width="9.28515625" style="153" customWidth="1"/>
    <col min="3325" max="3327" width="10.7109375" style="153"/>
    <col min="3328" max="3329" width="9.28515625" style="153" customWidth="1"/>
    <col min="3330" max="3332" width="10.7109375" style="153"/>
    <col min="3333" max="3333" width="9.28515625" style="153" customWidth="1"/>
    <col min="3334" max="3334" width="10.7109375" style="153"/>
    <col min="3335" max="3338" width="9.28515625" style="153" customWidth="1"/>
    <col min="3339" max="3339" width="10.7109375" style="153"/>
    <col min="3340" max="3340" width="9.28515625" style="153" customWidth="1"/>
    <col min="3341" max="3343" width="10.7109375" style="153"/>
    <col min="3344" max="3344" width="9.28515625" style="153" customWidth="1"/>
    <col min="3345" max="3345" width="10.7109375" style="153"/>
    <col min="3346" max="3347" width="9.28515625" style="153" customWidth="1"/>
    <col min="3348" max="3348" width="10.7109375" style="153"/>
    <col min="3349" max="3349" width="9.28515625" style="153" customWidth="1"/>
    <col min="3350" max="3351" width="10.7109375" style="153"/>
    <col min="3352" max="3352" width="9.28515625" style="153" customWidth="1"/>
    <col min="3353" max="3354" width="10.7109375" style="153"/>
    <col min="3355" max="3357" width="9.28515625" style="153" customWidth="1"/>
    <col min="3358" max="3359" width="10.7109375" style="153"/>
    <col min="3360" max="3360" width="9.28515625" style="153" customWidth="1"/>
    <col min="3361" max="3362" width="10.7109375" style="153"/>
    <col min="3363" max="3363" width="9.28515625" style="153" customWidth="1"/>
    <col min="3364" max="3364" width="10.7109375" style="153"/>
    <col min="3365" max="3365" width="9.28515625" style="153" customWidth="1"/>
    <col min="3366" max="3367" width="10.7109375" style="153"/>
    <col min="3368" max="3368" width="9.28515625" style="153" customWidth="1"/>
    <col min="3369" max="3369" width="10.7109375" style="153"/>
    <col min="3370" max="3370" width="9.28515625" style="153" customWidth="1"/>
    <col min="3371" max="3371" width="10.7109375" style="153"/>
    <col min="3372" max="3373" width="9.28515625" style="153" customWidth="1"/>
    <col min="3374" max="3375" width="10.7109375" style="153"/>
    <col min="3376" max="3378" width="9.28515625" style="153" customWidth="1"/>
    <col min="3379" max="3379" width="10.7109375" style="153"/>
    <col min="3380" max="3380" width="9.28515625" style="153" customWidth="1"/>
    <col min="3381" max="3383" width="10.7109375" style="153"/>
    <col min="3384" max="3385" width="9.28515625" style="153" customWidth="1"/>
    <col min="3386" max="3388" width="10.7109375" style="153"/>
    <col min="3389" max="3389" width="9.28515625" style="153" customWidth="1"/>
    <col min="3390" max="3390" width="10.7109375" style="153"/>
    <col min="3391" max="3392" width="9.28515625" style="153" customWidth="1"/>
    <col min="3393" max="3393" width="10.7109375" style="153"/>
    <col min="3394" max="3395" width="9.28515625" style="153" customWidth="1"/>
    <col min="3396" max="3396" width="10.7109375" style="153"/>
    <col min="3397" max="3397" width="9.28515625" style="153" customWidth="1"/>
    <col min="3398" max="3399" width="10.7109375" style="153"/>
    <col min="3400" max="3402" width="9.28515625" style="153" customWidth="1"/>
    <col min="3403" max="3403" width="10.7109375" style="153"/>
    <col min="3404" max="3404" width="9.28515625" style="153" customWidth="1"/>
    <col min="3405" max="3407" width="10.7109375" style="153"/>
    <col min="3408" max="3408" width="9.28515625" style="153" customWidth="1"/>
    <col min="3409" max="3409" width="10.7109375" style="153"/>
    <col min="3410" max="3410" width="9.28515625" style="153" customWidth="1"/>
    <col min="3411" max="3411" width="10.7109375" style="153"/>
    <col min="3412" max="3413" width="9.28515625" style="153" customWidth="1"/>
    <col min="3414" max="3415" width="10.7109375" style="153"/>
    <col min="3416" max="3416" width="9.28515625" style="153" customWidth="1"/>
    <col min="3417" max="3417" width="10.7109375" style="153"/>
    <col min="3418" max="3418" width="9.28515625" style="153" customWidth="1"/>
    <col min="3419" max="3420" width="10.7109375" style="153"/>
    <col min="3421" max="3421" width="9.28515625" style="153" customWidth="1"/>
    <col min="3422" max="3423" width="10.7109375" style="153"/>
    <col min="3424" max="3424" width="9.28515625" style="153" customWidth="1"/>
    <col min="3425" max="3425" width="10.7109375" style="153"/>
    <col min="3426" max="3430" width="9.28515625" style="153" customWidth="1"/>
    <col min="3431" max="3431" width="10.7109375" style="153"/>
    <col min="3432" max="3433" width="9.28515625" style="153" customWidth="1"/>
    <col min="3434" max="3434" width="10.7109375" style="153"/>
    <col min="3435" max="3436" width="9.28515625" style="153" customWidth="1"/>
    <col min="3437" max="3439" width="10.7109375" style="153"/>
    <col min="3440" max="3441" width="9.28515625" style="153" customWidth="1"/>
    <col min="3442" max="3442" width="10.7109375" style="153"/>
    <col min="3443" max="3444" width="9.28515625" style="153" customWidth="1"/>
    <col min="3445" max="3447" width="10.7109375" style="153"/>
    <col min="3448" max="3448" width="9.28515625" style="153" customWidth="1"/>
    <col min="3449" max="3449" width="10.7109375" style="153"/>
    <col min="3450" max="3453" width="9.28515625" style="153" customWidth="1"/>
    <col min="3454" max="3455" width="10.7109375" style="153"/>
    <col min="3456" max="3456" width="9.28515625" style="153" customWidth="1"/>
    <col min="3457" max="3457" width="10.7109375" style="153"/>
    <col min="3458" max="3459" width="9.28515625" style="153" customWidth="1"/>
    <col min="3460" max="3463" width="10.7109375" style="153"/>
    <col min="3464" max="3466" width="9.28515625" style="153" customWidth="1"/>
    <col min="3467" max="3470" width="10.7109375" style="153"/>
    <col min="3471" max="3472" width="9.28515625" style="153" customWidth="1"/>
    <col min="3473" max="3476" width="10.7109375" style="153"/>
    <col min="3477" max="3477" width="9.28515625" style="153" customWidth="1"/>
    <col min="3478" max="3478" width="10.7109375" style="153"/>
    <col min="3479" max="3480" width="9.28515625" style="153" customWidth="1"/>
    <col min="3481" max="3482" width="10.7109375" style="153"/>
    <col min="3483" max="3483" width="9.28515625" style="153" customWidth="1"/>
    <col min="3484" max="3484" width="10.7109375" style="153"/>
    <col min="3485" max="3485" width="9.28515625" style="153" customWidth="1"/>
    <col min="3486" max="3487" width="10.7109375" style="153"/>
    <col min="3488" max="3488" width="9.28515625" style="153" customWidth="1"/>
    <col min="3489" max="3489" width="10.7109375" style="153"/>
    <col min="3490" max="3490" width="9.28515625" style="153" customWidth="1"/>
    <col min="3491" max="3491" width="10.7109375" style="153"/>
    <col min="3492" max="3493" width="9.28515625" style="153" customWidth="1"/>
    <col min="3494" max="3495" width="10.7109375" style="153"/>
    <col min="3496" max="3496" width="9.28515625" style="153" customWidth="1"/>
    <col min="3497" max="3497" width="10.7109375" style="153"/>
    <col min="3498" max="3499" width="9.28515625" style="153" customWidth="1"/>
    <col min="3500" max="3503" width="10.7109375" style="153"/>
    <col min="3504" max="3505" width="9.28515625" style="153" customWidth="1"/>
    <col min="3506" max="3510" width="10.7109375" style="153"/>
    <col min="3511" max="3513" width="9.28515625" style="153" customWidth="1"/>
    <col min="3514" max="3514" width="10.7109375" style="153"/>
    <col min="3515" max="3515" width="9.28515625" style="153" customWidth="1"/>
    <col min="3516" max="3516" width="10.7109375" style="153"/>
    <col min="3517" max="3520" width="9.28515625" style="153" customWidth="1"/>
    <col min="3521" max="3521" width="10.7109375" style="153"/>
    <col min="3522" max="3523" width="9.28515625" style="153" customWidth="1"/>
    <col min="3524" max="3524" width="10.7109375" style="153"/>
    <col min="3525" max="3528" width="9.28515625" style="153" customWidth="1"/>
    <col min="3529" max="3529" width="10.7109375" style="153"/>
    <col min="3530" max="3531" width="9.28515625" style="153" customWidth="1"/>
    <col min="3532" max="3532" width="10.7109375" style="153"/>
    <col min="3533" max="3536" width="9.28515625" style="153" customWidth="1"/>
    <col min="3537" max="3537" width="10.7109375" style="153"/>
    <col min="3538" max="3539" width="9.28515625" style="153" customWidth="1"/>
    <col min="3540" max="3540" width="10.7109375" style="153"/>
    <col min="3541" max="3546" width="9.28515625" style="153" customWidth="1"/>
    <col min="3547" max="3550" width="10.7109375" style="153"/>
    <col min="3551" max="3552" width="9.28515625" style="153" customWidth="1"/>
    <col min="3553" max="3553" width="10.7109375" style="153"/>
    <col min="3554" max="3557" width="9.28515625" style="153" customWidth="1"/>
    <col min="3558" max="3559" width="10.7109375" style="153"/>
    <col min="3560" max="3561" width="9.28515625" style="153" customWidth="1"/>
    <col min="3562" max="3562" width="10.7109375" style="153"/>
    <col min="3563" max="3564" width="9.28515625" style="153" customWidth="1"/>
    <col min="3565" max="3567" width="10.7109375" style="153"/>
    <col min="3568" max="3569" width="9.28515625" style="153" customWidth="1"/>
    <col min="3570" max="3570" width="10.7109375" style="153"/>
    <col min="3571" max="3572" width="9.28515625" style="153" customWidth="1"/>
    <col min="3573" max="3575" width="10.7109375" style="153"/>
    <col min="3576" max="3576" width="9.28515625" style="153" customWidth="1"/>
    <col min="3577" max="3577" width="10.7109375" style="153"/>
    <col min="3578" max="3581" width="9.28515625" style="153" customWidth="1"/>
    <col min="3582" max="3583" width="10.7109375" style="153"/>
    <col min="3584" max="3584" width="9.28515625" style="153" customWidth="1"/>
    <col min="3585" max="3585" width="10.7109375" style="153"/>
    <col min="3586" max="3587" width="9.28515625" style="153" customWidth="1"/>
    <col min="3588" max="3591" width="10.7109375" style="153"/>
    <col min="3592" max="3593" width="9.28515625" style="153" customWidth="1"/>
    <col min="3594" max="3598" width="10.7109375" style="153"/>
    <col min="3599" max="3601" width="9.28515625" style="153" customWidth="1"/>
    <col min="3602" max="3602" width="10.7109375" style="153"/>
    <col min="3603" max="3603" width="9.28515625" style="153" customWidth="1"/>
    <col min="3604" max="3604" width="10.7109375" style="153"/>
    <col min="3605" max="3608" width="9.28515625" style="153" customWidth="1"/>
    <col min="3609" max="3609" width="10.7109375" style="153"/>
    <col min="3610" max="3611" width="9.28515625" style="153" customWidth="1"/>
    <col min="3612" max="3612" width="10.7109375" style="153"/>
    <col min="3613" max="3616" width="9.28515625" style="153" customWidth="1"/>
    <col min="3617" max="3617" width="10.7109375" style="153"/>
    <col min="3618" max="3619" width="9.28515625" style="153" customWidth="1"/>
    <col min="3620" max="3620" width="10.7109375" style="153"/>
    <col min="3621" max="3624" width="9.28515625" style="153" customWidth="1"/>
    <col min="3625" max="3625" width="10.7109375" style="153"/>
    <col min="3626" max="3627" width="9.28515625" style="153" customWidth="1"/>
    <col min="3628" max="3628" width="10.7109375" style="153"/>
    <col min="3629" max="3632" width="9.28515625" style="153" customWidth="1"/>
    <col min="3633" max="3633" width="10.7109375" style="153"/>
    <col min="3634" max="3635" width="9.28515625" style="153" customWidth="1"/>
    <col min="3636" max="3636" width="10.7109375" style="153"/>
    <col min="3637" max="3642" width="9.28515625" style="153" customWidth="1"/>
    <col min="3643" max="3646" width="10.7109375" style="153"/>
    <col min="3647" max="3650" width="9.28515625" style="153" customWidth="1"/>
    <col min="3651" max="3651" width="10.7109375" style="153"/>
    <col min="3652" max="3653" width="9.28515625" style="153" customWidth="1"/>
    <col min="3654" max="3655" width="10.7109375" style="153"/>
    <col min="3656" max="3656" width="9.28515625" style="153" customWidth="1"/>
    <col min="3657" max="3657" width="10.7109375" style="153"/>
    <col min="3658" max="3659" width="9.28515625" style="153" customWidth="1"/>
    <col min="3660" max="3660" width="10.7109375" style="153"/>
    <col min="3661" max="3661" width="9.28515625" style="153" customWidth="1"/>
    <col min="3662" max="3663" width="10.7109375" style="153"/>
    <col min="3664" max="3664" width="9.28515625" style="153" customWidth="1"/>
    <col min="3665" max="3666" width="10.7109375" style="153"/>
    <col min="3667" max="3669" width="9.28515625" style="153" customWidth="1"/>
    <col min="3670" max="3671" width="10.7109375" style="153"/>
    <col min="3672" max="3674" width="9.28515625" style="153" customWidth="1"/>
    <col min="3675" max="3675" width="10.7109375" style="153"/>
    <col min="3676" max="3676" width="9.28515625" style="153" customWidth="1"/>
    <col min="3677" max="3679" width="10.7109375" style="153"/>
    <col min="3680" max="3681" width="9.28515625" style="153" customWidth="1"/>
    <col min="3682" max="3686" width="10.7109375" style="153"/>
    <col min="3687" max="3689" width="9.28515625" style="153" customWidth="1"/>
    <col min="3690" max="3690" width="10.7109375" style="153"/>
    <col min="3691" max="3691" width="9.28515625" style="153" customWidth="1"/>
    <col min="3692" max="3692" width="10.7109375" style="153"/>
    <col min="3693" max="3696" width="9.28515625" style="153" customWidth="1"/>
    <col min="3697" max="3697" width="10.7109375" style="153"/>
    <col min="3698" max="3699" width="9.28515625" style="153" customWidth="1"/>
    <col min="3700" max="3700" width="10.7109375" style="153"/>
    <col min="3701" max="3704" width="9.28515625" style="153" customWidth="1"/>
    <col min="3705" max="3705" width="10.7109375" style="153"/>
    <col min="3706" max="3707" width="9.28515625" style="153" customWidth="1"/>
    <col min="3708" max="3708" width="10.7109375" style="153"/>
    <col min="3709" max="3712" width="9.28515625" style="153" customWidth="1"/>
    <col min="3713" max="3713" width="10.7109375" style="153"/>
    <col min="3714" max="3715" width="9.28515625" style="153" customWidth="1"/>
    <col min="3716" max="3716" width="10.7109375" style="153"/>
    <col min="3717" max="3720" width="9.28515625" style="153" customWidth="1"/>
    <col min="3721" max="3721" width="10.7109375" style="153"/>
    <col min="3722" max="3723" width="9.28515625" style="153" customWidth="1"/>
    <col min="3724" max="3724" width="10.7109375" style="153"/>
    <col min="3725" max="3728" width="9.28515625" style="153" customWidth="1"/>
    <col min="3729" max="3729" width="10.7109375" style="153"/>
    <col min="3730" max="3731" width="9.28515625" style="153" customWidth="1"/>
    <col min="3732" max="3732" width="10.7109375" style="153"/>
    <col min="3733" max="3738" width="9.28515625" style="153" customWidth="1"/>
    <col min="3739" max="3742" width="10.7109375" style="153"/>
    <col min="3743" max="3744" width="9.28515625" style="153" customWidth="1"/>
    <col min="3745" max="3746" width="10.7109375" style="153"/>
    <col min="3747" max="3747" width="9.28515625" style="153" customWidth="1"/>
    <col min="3748" max="3748" width="10.7109375" style="153"/>
    <col min="3749" max="3749" width="9.28515625" style="153" customWidth="1"/>
    <col min="3750" max="3751" width="10.7109375" style="153"/>
    <col min="3752" max="3752" width="9.28515625" style="153" customWidth="1"/>
    <col min="3753" max="3753" width="10.7109375" style="153"/>
    <col min="3754" max="3754" width="9.28515625" style="153" customWidth="1"/>
    <col min="3755" max="3755" width="10.7109375" style="153"/>
    <col min="3756" max="3757" width="9.28515625" style="153" customWidth="1"/>
    <col min="3758" max="3759" width="10.7109375" style="153"/>
    <col min="3760" max="3760" width="9.28515625" style="153" customWidth="1"/>
    <col min="3761" max="3761" width="10.7109375" style="153"/>
    <col min="3762" max="3763" width="9.28515625" style="153" customWidth="1"/>
    <col min="3764" max="3767" width="10.7109375" style="153"/>
    <col min="3768" max="3769" width="9.28515625" style="153" customWidth="1"/>
    <col min="3770" max="3774" width="10.7109375" style="153"/>
    <col min="3775" max="3776" width="9.28515625" style="153" customWidth="1"/>
    <col min="3777" max="3778" width="10.7109375" style="153"/>
    <col min="3779" max="3781" width="9.28515625" style="153" customWidth="1"/>
    <col min="3782" max="3783" width="10.7109375" style="153"/>
    <col min="3784" max="3784" width="9.28515625" style="153" customWidth="1"/>
    <col min="3785" max="3788" width="10.7109375" style="153"/>
    <col min="3789" max="3789" width="9.28515625" style="153" customWidth="1"/>
    <col min="3790" max="3791" width="10.7109375" style="153"/>
    <col min="3792" max="3792" width="9.28515625" style="153" customWidth="1"/>
    <col min="3793" max="3793" width="10.7109375" style="153"/>
    <col min="3794" max="3794" width="9.28515625" style="153" customWidth="1"/>
    <col min="3795" max="3796" width="10.7109375" style="153"/>
    <col min="3797" max="3797" width="9.28515625" style="153" customWidth="1"/>
    <col min="3798" max="3799" width="10.7109375" style="153"/>
    <col min="3800" max="3801" width="9.28515625" style="153" customWidth="1"/>
    <col min="3802" max="3804" width="10.7109375" style="153"/>
    <col min="3805" max="3805" width="9.28515625" style="153" customWidth="1"/>
    <col min="3806" max="3806" width="10.7109375" style="153"/>
    <col min="3807" max="3808" width="9.28515625" style="153" customWidth="1"/>
    <col min="3809" max="3809" width="10.7109375" style="153"/>
    <col min="3810" max="3813" width="9.28515625" style="153" customWidth="1"/>
    <col min="3814" max="3815" width="10.7109375" style="153"/>
    <col min="3816" max="3820" width="9.28515625" style="153" customWidth="1"/>
    <col min="3821" max="3823" width="10.7109375" style="153"/>
    <col min="3824" max="3828" width="9.28515625" style="153" customWidth="1"/>
    <col min="3829" max="3831" width="10.7109375" style="153"/>
    <col min="3832" max="3834" width="9.28515625" style="153" customWidth="1"/>
    <col min="3835" max="3836" width="10.7109375" style="153"/>
    <col min="3837" max="3837" width="9.28515625" style="153" customWidth="1"/>
    <col min="3838" max="3839" width="10.7109375" style="153"/>
    <col min="3840" max="3840" width="9.28515625" style="153" customWidth="1"/>
    <col min="3841" max="3841" width="10.7109375" style="153"/>
    <col min="3842" max="3842" width="9.28515625" style="153" customWidth="1"/>
    <col min="3843" max="3843" width="10.7109375" style="153"/>
    <col min="3844" max="3845" width="9.28515625" style="153" customWidth="1"/>
    <col min="3846" max="3847" width="10.7109375" style="153"/>
    <col min="3848" max="3849" width="9.28515625" style="153" customWidth="1"/>
    <col min="3850" max="3852" width="10.7109375" style="153"/>
    <col min="3853" max="3853" width="9.28515625" style="153" customWidth="1"/>
    <col min="3854" max="3854" width="10.7109375" style="153"/>
    <col min="3855" max="3860" width="9.28515625" style="153" customWidth="1"/>
    <col min="3861" max="3863" width="10.7109375" style="153"/>
    <col min="3864" max="3865" width="9.28515625" style="153" customWidth="1"/>
    <col min="3866" max="3866" width="10.7109375" style="153"/>
    <col min="3867" max="3868" width="9.28515625" style="153" customWidth="1"/>
    <col min="3869" max="3871" width="10.7109375" style="153"/>
    <col min="3872" max="3872" width="9.28515625" style="153" customWidth="1"/>
    <col min="3873" max="3873" width="10.7109375" style="153"/>
    <col min="3874" max="3875" width="9.28515625" style="153" customWidth="1"/>
    <col min="3876" max="3876" width="10.7109375" style="153"/>
    <col min="3877" max="3877" width="9.28515625" style="153" customWidth="1"/>
    <col min="3878" max="3879" width="10.7109375" style="153"/>
    <col min="3880" max="3881" width="9.28515625" style="153" customWidth="1"/>
    <col min="3882" max="3884" width="10.7109375" style="153"/>
    <col min="3885" max="3885" width="9.28515625" style="153" customWidth="1"/>
    <col min="3886" max="3887" width="10.7109375" style="153"/>
    <col min="3888" max="3890" width="9.28515625" style="153" customWidth="1"/>
    <col min="3891" max="3891" width="10.7109375" style="153"/>
    <col min="3892" max="3892" width="9.28515625" style="153" customWidth="1"/>
    <col min="3893" max="3895" width="10.7109375" style="153"/>
    <col min="3896" max="3897" width="9.28515625" style="153" customWidth="1"/>
    <col min="3898" max="3900" width="10.7109375" style="153"/>
    <col min="3901" max="3901" width="9.28515625" style="153" customWidth="1"/>
    <col min="3902" max="3902" width="10.7109375" style="153"/>
    <col min="3903" max="3908" width="9.28515625" style="153" customWidth="1"/>
    <col min="3909" max="3909" width="10.7109375" style="153"/>
    <col min="3910" max="3910" width="9.28515625" style="153" customWidth="1"/>
    <col min="3911" max="3911" width="10.7109375" style="153"/>
    <col min="3912" max="3912" width="9.28515625" style="153" customWidth="1"/>
    <col min="3913" max="3913" width="10.7109375" style="153"/>
    <col min="3914" max="3917" width="9.28515625" style="153" customWidth="1"/>
    <col min="3918" max="3919" width="10.7109375" style="153"/>
    <col min="3920" max="3924" width="9.28515625" style="153" customWidth="1"/>
    <col min="3925" max="3927" width="10.7109375" style="153"/>
    <col min="3928" max="3928" width="9.28515625" style="153" customWidth="1"/>
    <col min="3929" max="3929" width="10.7109375" style="153"/>
    <col min="3930" max="3930" width="9.28515625" style="153" customWidth="1"/>
    <col min="3931" max="3931" width="10.7109375" style="153"/>
    <col min="3932" max="3933" width="9.28515625" style="153" customWidth="1"/>
    <col min="3934" max="3935" width="10.7109375" style="153"/>
    <col min="3936" max="3937" width="9.28515625" style="153" customWidth="1"/>
    <col min="3938" max="3938" width="10.7109375" style="153"/>
    <col min="3939" max="3940" width="9.28515625" style="153" customWidth="1"/>
    <col min="3941" max="3943" width="10.7109375" style="153"/>
    <col min="3944" max="3944" width="9.28515625" style="153" customWidth="1"/>
    <col min="3945" max="3945" width="10.7109375" style="153"/>
    <col min="3946" max="3947" width="9.28515625" style="153" customWidth="1"/>
    <col min="3948" max="3948" width="10.7109375" style="153"/>
    <col min="3949" max="3950" width="9.28515625" style="153" customWidth="1"/>
    <col min="3951" max="3951" width="10.7109375" style="153"/>
    <col min="3952" max="3953" width="9.28515625" style="153" customWidth="1"/>
    <col min="3954" max="3956" width="10.7109375" style="153"/>
    <col min="3957" max="3957" width="9.28515625" style="153" customWidth="1"/>
    <col min="3958" max="3959" width="10.7109375" style="153"/>
    <col min="3960" max="3961" width="9.28515625" style="153" customWidth="1"/>
    <col min="3962" max="3963" width="10.7109375" style="153"/>
    <col min="3964" max="3965" width="9.28515625" style="153" customWidth="1"/>
    <col min="3966" max="3967" width="10.7109375" style="153"/>
    <col min="3968" max="3968" width="9.28515625" style="153" customWidth="1"/>
    <col min="3969" max="3972" width="10.7109375" style="153"/>
    <col min="3973" max="3973" width="9.28515625" style="153" customWidth="1"/>
    <col min="3974" max="3975" width="10.7109375" style="153"/>
    <col min="3976" max="3977" width="9.28515625" style="153" customWidth="1"/>
    <col min="3978" max="3980" width="10.7109375" style="153"/>
    <col min="3981" max="3981" width="9.28515625" style="153" customWidth="1"/>
    <col min="3982" max="3982" width="10.7109375" style="153"/>
    <col min="3983" max="3988" width="9.28515625" style="153" customWidth="1"/>
    <col min="3989" max="3989" width="10.7109375" style="153"/>
    <col min="3990" max="3990" width="9.28515625" style="153" customWidth="1"/>
    <col min="3991" max="3991" width="10.7109375" style="153"/>
    <col min="3992" max="3992" width="9.28515625" style="153" customWidth="1"/>
    <col min="3993" max="3993" width="10.7109375" style="153"/>
    <col min="3994" max="3994" width="9.28515625" style="153" customWidth="1"/>
    <col min="3995" max="3996" width="10.7109375" style="153"/>
    <col min="3997" max="3998" width="9.28515625" style="153" customWidth="1"/>
    <col min="3999" max="3999" width="10.7109375" style="153"/>
    <col min="4000" max="4004" width="9.28515625" style="153" customWidth="1"/>
    <col min="4005" max="4005" width="10.7109375" style="153"/>
    <col min="4006" max="4006" width="9.28515625" style="153" customWidth="1"/>
    <col min="4007" max="4007" width="10.7109375" style="153"/>
    <col min="4008" max="4008" width="9.28515625" style="153" customWidth="1"/>
    <col min="4009" max="4009" width="10.7109375" style="153"/>
    <col min="4010" max="4013" width="9.28515625" style="153" customWidth="1"/>
    <col min="4014" max="4015" width="10.7109375" style="153"/>
    <col min="4016" max="4020" width="9.28515625" style="153" customWidth="1"/>
    <col min="4021" max="4023" width="10.7109375" style="153"/>
    <col min="4024" max="4024" width="9.28515625" style="153" customWidth="1"/>
    <col min="4025" max="4025" width="10.7109375" style="153"/>
    <col min="4026" max="4026" width="9.28515625" style="153" customWidth="1"/>
    <col min="4027" max="4027" width="10.7109375" style="153"/>
    <col min="4028" max="4029" width="9.28515625" style="153" customWidth="1"/>
    <col min="4030" max="4031" width="10.7109375" style="153"/>
    <col min="4032" max="4033" width="9.28515625" style="153" customWidth="1"/>
    <col min="4034" max="4034" width="10.7109375" style="153"/>
    <col min="4035" max="4036" width="9.28515625" style="153" customWidth="1"/>
    <col min="4037" max="4039" width="10.7109375" style="153"/>
    <col min="4040" max="4041" width="9.28515625" style="153" customWidth="1"/>
    <col min="4042" max="4044" width="10.7109375" style="153"/>
    <col min="4045" max="4046" width="9.28515625" style="153" customWidth="1"/>
    <col min="4047" max="4047" width="10.7109375" style="153"/>
    <col min="4048" max="4048" width="9.28515625" style="153" customWidth="1"/>
    <col min="4049" max="4049" width="10.7109375" style="153"/>
    <col min="4050" max="4053" width="9.28515625" style="153" customWidth="1"/>
    <col min="4054" max="4055" width="10.7109375" style="153"/>
    <col min="4056" max="4056" width="9.28515625" style="153" customWidth="1"/>
    <col min="4057" max="4057" width="10.7109375" style="153"/>
    <col min="4058" max="4058" width="9.28515625" style="153" customWidth="1"/>
    <col min="4059" max="4060" width="10.7109375" style="153"/>
    <col min="4061" max="4061" width="9.28515625" style="153" customWidth="1"/>
    <col min="4062" max="4063" width="10.7109375" style="153"/>
    <col min="4064" max="4064" width="9.28515625" style="153" customWidth="1"/>
    <col min="4065" max="4065" width="10.7109375" style="153"/>
    <col min="4066" max="4066" width="9.28515625" style="153" customWidth="1"/>
    <col min="4067" max="4067" width="10.7109375" style="153"/>
    <col min="4068" max="4069" width="9.28515625" style="153" customWidth="1"/>
    <col min="4070" max="4071" width="10.7109375" style="153"/>
    <col min="4072" max="4074" width="9.28515625" style="153" customWidth="1"/>
    <col min="4075" max="4078" width="10.7109375" style="153"/>
    <col min="4079" max="4080" width="9.28515625" style="153" customWidth="1"/>
    <col min="4081" max="4084" width="10.7109375" style="153"/>
    <col min="4085" max="4085" width="9.28515625" style="153" customWidth="1"/>
    <col min="4086" max="4086" width="10.7109375" style="153"/>
    <col min="4087" max="4088" width="9.28515625" style="153" customWidth="1"/>
    <col min="4089" max="4090" width="10.7109375" style="153"/>
    <col min="4091" max="4091" width="9.28515625" style="153" customWidth="1"/>
    <col min="4092" max="4092" width="10.7109375" style="153"/>
    <col min="4093" max="4093" width="9.28515625" style="153" customWidth="1"/>
    <col min="4094" max="4095" width="10.7109375" style="153"/>
    <col min="4096" max="4096" width="9.28515625" style="153" customWidth="1"/>
    <col min="4097" max="4097" width="10.7109375" style="153"/>
    <col min="4098" max="4098" width="9.28515625" style="153" customWidth="1"/>
    <col min="4099" max="4099" width="10.7109375" style="153"/>
    <col min="4100" max="4101" width="9.28515625" style="153" customWidth="1"/>
    <col min="4102" max="4103" width="10.7109375" style="153"/>
    <col min="4104" max="4104" width="9.28515625" style="153" customWidth="1"/>
    <col min="4105" max="4105" width="10.7109375" style="153"/>
    <col min="4106" max="4107" width="9.28515625" style="153" customWidth="1"/>
    <col min="4108" max="4111" width="10.7109375" style="153"/>
    <col min="4112" max="4113" width="9.28515625" style="153" customWidth="1"/>
    <col min="4114" max="4118" width="10.7109375" style="153"/>
    <col min="4119" max="4121" width="9.28515625" style="153" customWidth="1"/>
    <col min="4122" max="4122" width="10.7109375" style="153"/>
    <col min="4123" max="4123" width="9.28515625" style="153" customWidth="1"/>
    <col min="4124" max="4124" width="10.7109375" style="153"/>
    <col min="4125" max="4128" width="9.28515625" style="153" customWidth="1"/>
    <col min="4129" max="4129" width="10.7109375" style="153"/>
    <col min="4130" max="4131" width="9.28515625" style="153" customWidth="1"/>
    <col min="4132" max="4132" width="10.7109375" style="153"/>
    <col min="4133" max="4136" width="9.28515625" style="153" customWidth="1"/>
    <col min="4137" max="4137" width="10.7109375" style="153"/>
    <col min="4138" max="4139" width="9.28515625" style="153" customWidth="1"/>
    <col min="4140" max="4140" width="10.7109375" style="153"/>
    <col min="4141" max="4144" width="9.28515625" style="153" customWidth="1"/>
    <col min="4145" max="4145" width="10.7109375" style="153"/>
    <col min="4146" max="4147" width="9.28515625" style="153" customWidth="1"/>
    <col min="4148" max="4148" width="10.7109375" style="153"/>
    <col min="4149" max="4152" width="9.28515625" style="153" customWidth="1"/>
    <col min="4153" max="4153" width="10.7109375" style="153"/>
    <col min="4154" max="4155" width="9.28515625" style="153" customWidth="1"/>
    <col min="4156" max="4156" width="10.7109375" style="153"/>
    <col min="4157" max="4160" width="9.28515625" style="153" customWidth="1"/>
    <col min="4161" max="4161" width="10.7109375" style="153"/>
    <col min="4162" max="4163" width="9.28515625" style="153" customWidth="1"/>
    <col min="4164" max="4164" width="10.7109375" style="153"/>
    <col min="4165" max="4170" width="9.28515625" style="153" customWidth="1"/>
    <col min="4171" max="4174" width="10.7109375" style="153"/>
    <col min="4175" max="4176" width="9.28515625" style="153" customWidth="1"/>
    <col min="4177" max="4178" width="10.7109375" style="153"/>
    <col min="4179" max="4180" width="9.28515625" style="153" customWidth="1"/>
    <col min="4181" max="4183" width="10.7109375" style="153"/>
    <col min="4184" max="4186" width="9.28515625" style="153" customWidth="1"/>
    <col min="4187" max="4187" width="10.7109375" style="153"/>
    <col min="4188" max="4188" width="9.28515625" style="153" customWidth="1"/>
    <col min="4189" max="4191" width="10.7109375" style="153"/>
    <col min="4192" max="4193" width="9.28515625" style="153" customWidth="1"/>
    <col min="4194" max="4194" width="10.7109375" style="153"/>
    <col min="4195" max="4196" width="9.28515625" style="153" customWidth="1"/>
    <col min="4197" max="4199" width="10.7109375" style="153"/>
    <col min="4200" max="4200" width="9.28515625" style="153" customWidth="1"/>
    <col min="4201" max="4201" width="10.7109375" style="153"/>
    <col min="4202" max="4203" width="9.28515625" style="153" customWidth="1"/>
    <col min="4204" max="4204" width="10.7109375" style="153"/>
    <col min="4205" max="4205" width="9.28515625" style="153" customWidth="1"/>
    <col min="4206" max="4207" width="10.7109375" style="153"/>
    <col min="4208" max="4209" width="9.28515625" style="153" customWidth="1"/>
    <col min="4210" max="4212" width="10.7109375" style="153"/>
    <col min="4213" max="4213" width="9.28515625" style="153" customWidth="1"/>
    <col min="4214" max="4215" width="10.7109375" style="153"/>
    <col min="4216" max="4216" width="9.28515625" style="153" customWidth="1"/>
    <col min="4217" max="4219" width="10.7109375" style="153"/>
    <col min="4220" max="4221" width="9.28515625" style="153" customWidth="1"/>
    <col min="4222" max="4223" width="10.7109375" style="153"/>
    <col min="4224" max="4225" width="9.28515625" style="153" customWidth="1"/>
    <col min="4226" max="4230" width="10.7109375" style="153"/>
    <col min="4231" max="4232" width="9.28515625" style="153" customWidth="1"/>
    <col min="4233" max="4233" width="10.7109375" style="153"/>
    <col min="4234" max="4235" width="9.28515625" style="153" customWidth="1"/>
    <col min="4236" max="4236" width="10.7109375" style="153"/>
    <col min="4237" max="4237" width="9.28515625" style="153" customWidth="1"/>
    <col min="4238" max="4239" width="10.7109375" style="153"/>
    <col min="4240" max="4240" width="9.28515625" style="153" customWidth="1"/>
    <col min="4241" max="4242" width="10.7109375" style="153"/>
    <col min="4243" max="4244" width="9.28515625" style="153" customWidth="1"/>
    <col min="4245" max="4247" width="10.7109375" style="153"/>
    <col min="4248" max="4248" width="9.28515625" style="153" customWidth="1"/>
    <col min="4249" max="4252" width="10.7109375" style="153"/>
    <col min="4253" max="4253" width="9.28515625" style="153" customWidth="1"/>
    <col min="4254" max="4255" width="10.7109375" style="153"/>
    <col min="4256" max="4256" width="9.28515625" style="153" customWidth="1"/>
    <col min="4257" max="4257" width="10.7109375" style="153"/>
    <col min="4258" max="4258" width="9.28515625" style="153" customWidth="1"/>
    <col min="4259" max="4260" width="10.7109375" style="153"/>
    <col min="4261" max="4261" width="9.28515625" style="153" customWidth="1"/>
    <col min="4262" max="4262" width="10.7109375" style="153"/>
    <col min="4263" max="4264" width="9.28515625" style="153" customWidth="1"/>
    <col min="4265" max="4265" width="10.7109375" style="153"/>
    <col min="4266" max="4269" width="9.28515625" style="153" customWidth="1"/>
    <col min="4270" max="4271" width="10.7109375" style="153"/>
    <col min="4272" max="4274" width="9.28515625" style="153" customWidth="1"/>
    <col min="4275" max="4275" width="10.7109375" style="153"/>
    <col min="4276" max="4276" width="9.28515625" style="153" customWidth="1"/>
    <col min="4277" max="4278" width="10.7109375" style="153"/>
    <col min="4279" max="4282" width="9.28515625" style="153" customWidth="1"/>
    <col min="4283" max="4286" width="10.7109375" style="153"/>
    <col min="4287" max="4288" width="9.28515625" style="153" customWidth="1"/>
    <col min="4289" max="4292" width="10.7109375" style="153"/>
    <col min="4293" max="4293" width="9.28515625" style="153" customWidth="1"/>
    <col min="4294" max="4294" width="10.7109375" style="153"/>
    <col min="4295" max="4296" width="9.28515625" style="153" customWidth="1"/>
    <col min="4297" max="4298" width="10.7109375" style="153"/>
    <col min="4299" max="4300" width="9.28515625" style="153" customWidth="1"/>
    <col min="4301" max="4303" width="10.7109375" style="153"/>
    <col min="4304" max="4306" width="9.28515625" style="153" customWidth="1"/>
    <col min="4307" max="4307" width="10.7109375" style="153"/>
    <col min="4308" max="4308" width="9.28515625" style="153" customWidth="1"/>
    <col min="4309" max="4311" width="10.7109375" style="153"/>
    <col min="4312" max="4313" width="9.28515625" style="153" customWidth="1"/>
    <col min="4314" max="4314" width="10.7109375" style="153"/>
    <col min="4315" max="4316" width="9.28515625" style="153" customWidth="1"/>
    <col min="4317" max="4319" width="10.7109375" style="153"/>
    <col min="4320" max="4320" width="9.28515625" style="153" customWidth="1"/>
    <col min="4321" max="4321" width="10.7109375" style="153"/>
    <col min="4322" max="4323" width="9.28515625" style="153" customWidth="1"/>
    <col min="4324" max="4324" width="10.7109375" style="153"/>
    <col min="4325" max="4325" width="9.28515625" style="153" customWidth="1"/>
    <col min="4326" max="4327" width="10.7109375" style="153"/>
    <col min="4328" max="4329" width="9.28515625" style="153" customWidth="1"/>
    <col min="4330" max="4332" width="10.7109375" style="153"/>
    <col min="4333" max="4333" width="9.28515625" style="153" customWidth="1"/>
    <col min="4334" max="4335" width="10.7109375" style="153"/>
    <col min="4336" max="4336" width="9.28515625" style="153" customWidth="1"/>
    <col min="4337" max="4339" width="10.7109375" style="153"/>
    <col min="4340" max="4341" width="9.28515625" style="153" customWidth="1"/>
    <col min="4342" max="4343" width="10.7109375" style="153"/>
    <col min="4344" max="4345" width="9.28515625" style="153" customWidth="1"/>
    <col min="4346" max="4350" width="10.7109375" style="153"/>
    <col min="4351" max="4353" width="9.28515625" style="153" customWidth="1"/>
    <col min="4354" max="4354" width="10.7109375" style="153"/>
    <col min="4355" max="4355" width="9.28515625" style="153" customWidth="1"/>
    <col min="4356" max="4356" width="10.7109375" style="153"/>
    <col min="4357" max="4360" width="9.28515625" style="153" customWidth="1"/>
    <col min="4361" max="4361" width="10.7109375" style="153"/>
    <col min="4362" max="4363" width="9.28515625" style="153" customWidth="1"/>
    <col min="4364" max="4364" width="10.7109375" style="153"/>
    <col min="4365" max="4368" width="9.28515625" style="153" customWidth="1"/>
    <col min="4369" max="4369" width="10.7109375" style="153"/>
    <col min="4370" max="4371" width="9.28515625" style="153" customWidth="1"/>
    <col min="4372" max="4372" width="10.7109375" style="153"/>
    <col min="4373" max="4376" width="9.28515625" style="153" customWidth="1"/>
    <col min="4377" max="4377" width="10.7109375" style="153"/>
    <col min="4378" max="4379" width="9.28515625" style="153" customWidth="1"/>
    <col min="4380" max="4380" width="10.7109375" style="153"/>
    <col min="4381" max="4384" width="9.28515625" style="153" customWidth="1"/>
    <col min="4385" max="4385" width="10.7109375" style="153"/>
    <col min="4386" max="4387" width="9.28515625" style="153" customWidth="1"/>
    <col min="4388" max="4388" width="10.7109375" style="153"/>
    <col min="4389" max="4392" width="9.28515625" style="153" customWidth="1"/>
    <col min="4393" max="4393" width="10.7109375" style="153"/>
    <col min="4394" max="4395" width="9.28515625" style="153" customWidth="1"/>
    <col min="4396" max="4396" width="10.7109375" style="153"/>
    <col min="4397" max="4402" width="9.28515625" style="153" customWidth="1"/>
    <col min="4403" max="4406" width="10.7109375" style="153"/>
    <col min="4407" max="4408" width="9.28515625" style="153" customWidth="1"/>
    <col min="4409" max="4410" width="10.7109375" style="153"/>
    <col min="4411" max="4411" width="9.28515625" style="153" customWidth="1"/>
    <col min="4412" max="4412" width="10.7109375" style="153"/>
    <col min="4413" max="4413" width="9.28515625" style="153" customWidth="1"/>
    <col min="4414" max="4415" width="10.7109375" style="153"/>
    <col min="4416" max="4416" width="9.28515625" style="153" customWidth="1"/>
    <col min="4417" max="4417" width="10.7109375" style="153"/>
    <col min="4418" max="4418" width="9.28515625" style="153" customWidth="1"/>
    <col min="4419" max="4419" width="10.7109375" style="153"/>
    <col min="4420" max="4421" width="9.28515625" style="153" customWidth="1"/>
    <col min="4422" max="4423" width="10.7109375" style="153"/>
    <col min="4424" max="4424" width="9.28515625" style="153" customWidth="1"/>
    <col min="4425" max="4425" width="10.7109375" style="153"/>
    <col min="4426" max="4427" width="9.28515625" style="153" customWidth="1"/>
    <col min="4428" max="4431" width="10.7109375" style="153"/>
    <col min="4432" max="4433" width="9.28515625" style="153" customWidth="1"/>
    <col min="4434" max="4438" width="10.7109375" style="153"/>
    <col min="4439" max="4440" width="9.28515625" style="153" customWidth="1"/>
    <col min="4441" max="4442" width="10.7109375" style="153"/>
    <col min="4443" max="4445" width="9.28515625" style="153" customWidth="1"/>
    <col min="4446" max="4447" width="10.7109375" style="153"/>
    <col min="4448" max="4448" width="9.28515625" style="153" customWidth="1"/>
    <col min="4449" max="4452" width="10.7109375" style="153"/>
    <col min="4453" max="4453" width="9.28515625" style="153" customWidth="1"/>
    <col min="4454" max="4455" width="10.7109375" style="153"/>
    <col min="4456" max="4456" width="9.28515625" style="153" customWidth="1"/>
    <col min="4457" max="4457" width="10.7109375" style="153"/>
    <col min="4458" max="4458" width="9.28515625" style="153" customWidth="1"/>
    <col min="4459" max="4460" width="10.7109375" style="153"/>
    <col min="4461" max="4461" width="9.28515625" style="153" customWidth="1"/>
    <col min="4462" max="4463" width="10.7109375" style="153"/>
    <col min="4464" max="4465" width="9.28515625" style="153" customWidth="1"/>
    <col min="4466" max="4468" width="10.7109375" style="153"/>
    <col min="4469" max="4469" width="9.28515625" style="153" customWidth="1"/>
    <col min="4470" max="4470" width="10.7109375" style="153"/>
    <col min="4471" max="4472" width="9.28515625" style="153" customWidth="1"/>
    <col min="4473" max="4473" width="10.7109375" style="153"/>
    <col min="4474" max="4477" width="9.28515625" style="153" customWidth="1"/>
    <col min="4478" max="4479" width="10.7109375" style="153"/>
    <col min="4480" max="4484" width="9.28515625" style="153" customWidth="1"/>
    <col min="4485" max="4487" width="10.7109375" style="153"/>
    <col min="4488" max="4492" width="9.28515625" style="153" customWidth="1"/>
    <col min="4493" max="4495" width="10.7109375" style="153"/>
    <col min="4496" max="4498" width="9.28515625" style="153" customWidth="1"/>
    <col min="4499" max="4500" width="10.7109375" style="153"/>
    <col min="4501" max="4501" width="9.28515625" style="153" customWidth="1"/>
    <col min="4502" max="4503" width="10.7109375" style="153"/>
    <col min="4504" max="4504" width="9.28515625" style="153" customWidth="1"/>
    <col min="4505" max="4505" width="10.7109375" style="153"/>
    <col min="4506" max="4506" width="9.28515625" style="153" customWidth="1"/>
    <col min="4507" max="4507" width="10.7109375" style="153"/>
    <col min="4508" max="4509" width="9.28515625" style="153" customWidth="1"/>
    <col min="4510" max="4511" width="10.7109375" style="153"/>
    <col min="4512" max="4513" width="9.28515625" style="153" customWidth="1"/>
    <col min="4514" max="4516" width="10.7109375" style="153"/>
    <col min="4517" max="4517" width="9.28515625" style="153" customWidth="1"/>
    <col min="4518" max="4518" width="10.7109375" style="153"/>
    <col min="4519" max="4524" width="9.28515625" style="153" customWidth="1"/>
    <col min="4525" max="4527" width="10.7109375" style="153"/>
    <col min="4528" max="4529" width="9.28515625" style="153" customWidth="1"/>
    <col min="4530" max="4530" width="10.7109375" style="153"/>
    <col min="4531" max="4532" width="9.28515625" style="153" customWidth="1"/>
    <col min="4533" max="4535" width="10.7109375" style="153"/>
    <col min="4536" max="4536" width="9.28515625" style="153" customWidth="1"/>
    <col min="4537" max="4537" width="10.7109375" style="153"/>
    <col min="4538" max="4539" width="9.28515625" style="153" customWidth="1"/>
    <col min="4540" max="4540" width="10.7109375" style="153"/>
    <col min="4541" max="4541" width="9.28515625" style="153" customWidth="1"/>
    <col min="4542" max="4543" width="10.7109375" style="153"/>
    <col min="4544" max="4545" width="9.28515625" style="153" customWidth="1"/>
    <col min="4546" max="4548" width="10.7109375" style="153"/>
    <col min="4549" max="4549" width="9.28515625" style="153" customWidth="1"/>
    <col min="4550" max="4551" width="10.7109375" style="153"/>
    <col min="4552" max="4554" width="9.28515625" style="153" customWidth="1"/>
    <col min="4555" max="4555" width="10.7109375" style="153"/>
    <col min="4556" max="4556" width="9.28515625" style="153" customWidth="1"/>
    <col min="4557" max="4559" width="10.7109375" style="153"/>
    <col min="4560" max="4561" width="9.28515625" style="153" customWidth="1"/>
    <col min="4562" max="4564" width="10.7109375" style="153"/>
    <col min="4565" max="4565" width="9.28515625" style="153" customWidth="1"/>
    <col min="4566" max="4566" width="10.7109375" style="153"/>
    <col min="4567" max="4570" width="9.28515625" style="153" customWidth="1"/>
    <col min="4571" max="4571" width="10.7109375" style="153"/>
    <col min="4572" max="4572" width="9.28515625" style="153" customWidth="1"/>
    <col min="4573" max="4575" width="10.7109375" style="153"/>
    <col min="4576" max="4576" width="9.28515625" style="153" customWidth="1"/>
    <col min="4577" max="4577" width="10.7109375" style="153"/>
    <col min="4578" max="4579" width="9.28515625" style="153" customWidth="1"/>
    <col min="4580" max="4580" width="10.7109375" style="153"/>
    <col min="4581" max="4581" width="9.28515625" style="153" customWidth="1"/>
    <col min="4582" max="4583" width="10.7109375" style="153"/>
    <col min="4584" max="4584" width="9.28515625" style="153" customWidth="1"/>
    <col min="4585" max="4586" width="10.7109375" style="153"/>
    <col min="4587" max="4589" width="9.28515625" style="153" customWidth="1"/>
    <col min="4590" max="4591" width="10.7109375" style="153"/>
    <col min="4592" max="4592" width="9.28515625" style="153" customWidth="1"/>
    <col min="4593" max="4594" width="10.7109375" style="153"/>
    <col min="4595" max="4595" width="9.28515625" style="153" customWidth="1"/>
    <col min="4596" max="4596" width="10.7109375" style="153"/>
    <col min="4597" max="4597" width="9.28515625" style="153" customWidth="1"/>
    <col min="4598" max="4599" width="10.7109375" style="153"/>
    <col min="4600" max="4600" width="9.28515625" style="153" customWidth="1"/>
    <col min="4601" max="4601" width="10.7109375" style="153"/>
    <col min="4602" max="4602" width="9.28515625" style="153" customWidth="1"/>
    <col min="4603" max="4603" width="10.7109375" style="153"/>
    <col min="4604" max="4605" width="9.28515625" style="153" customWidth="1"/>
    <col min="4606" max="4607" width="10.7109375" style="153"/>
    <col min="4608" max="4610" width="9.28515625" style="153" customWidth="1"/>
    <col min="4611" max="4611" width="10.7109375" style="153"/>
    <col min="4612" max="4612" width="9.28515625" style="153" customWidth="1"/>
    <col min="4613" max="4615" width="10.7109375" style="153"/>
    <col min="4616" max="4617" width="9.28515625" style="153" customWidth="1"/>
    <col min="4618" max="4620" width="10.7109375" style="153"/>
    <col min="4621" max="4621" width="9.28515625" style="153" customWidth="1"/>
    <col min="4622" max="4622" width="10.7109375" style="153"/>
    <col min="4623" max="4624" width="9.28515625" style="153" customWidth="1"/>
    <col min="4625" max="4626" width="10.7109375" style="153"/>
    <col min="4627" max="4628" width="9.28515625" style="153" customWidth="1"/>
    <col min="4629" max="4631" width="10.7109375" style="153"/>
    <col min="4632" max="4634" width="9.28515625" style="153" customWidth="1"/>
    <col min="4635" max="4635" width="10.7109375" style="153"/>
    <col min="4636" max="4636" width="9.28515625" style="153" customWidth="1"/>
    <col min="4637" max="4639" width="10.7109375" style="153"/>
    <col min="4640" max="4640" width="9.28515625" style="153" customWidth="1"/>
    <col min="4641" max="4641" width="10.7109375" style="153"/>
    <col min="4642" max="4645" width="9.28515625" style="153" customWidth="1"/>
    <col min="4646" max="4647" width="10.7109375" style="153"/>
    <col min="4648" max="4650" width="9.28515625" style="153" customWidth="1"/>
    <col min="4651" max="4651" width="10.7109375" style="153"/>
    <col min="4652" max="4652" width="9.28515625" style="153" customWidth="1"/>
    <col min="4653" max="4655" width="10.7109375" style="153"/>
    <col min="4656" max="4656" width="9.28515625" style="153" customWidth="1"/>
    <col min="4657" max="4657" width="10.7109375" style="153"/>
    <col min="4658" max="4658" width="9.28515625" style="153" customWidth="1"/>
    <col min="4659" max="4659" width="10.7109375" style="153"/>
    <col min="4660" max="4661" width="9.28515625" style="153" customWidth="1"/>
    <col min="4662" max="4663" width="10.7109375" style="153"/>
    <col min="4664" max="4665" width="9.28515625" style="153" customWidth="1"/>
    <col min="4666" max="4667" width="10.7109375" style="153"/>
    <col min="4668" max="4670" width="9.28515625" style="153" customWidth="1"/>
    <col min="4671" max="4671" width="10.7109375" style="153"/>
    <col min="4672" max="4674" width="9.28515625" style="153" customWidth="1"/>
    <col min="4675" max="4676" width="10.7109375" style="153"/>
    <col min="4677" max="4677" width="9.28515625" style="153" customWidth="1"/>
    <col min="4678" max="4679" width="10.7109375" style="153"/>
    <col min="4680" max="4680" width="9.28515625" style="153" customWidth="1"/>
    <col min="4681" max="4681" width="10.7109375" style="153"/>
    <col min="4682" max="4685" width="9.28515625" style="153" customWidth="1"/>
    <col min="4686" max="4687" width="10.7109375" style="153"/>
    <col min="4688" max="4688" width="9.28515625" style="153" customWidth="1"/>
    <col min="4689" max="4691" width="10.7109375" style="153"/>
    <col min="4692" max="4693" width="9.28515625" style="153" customWidth="1"/>
    <col min="4694" max="4695" width="10.7109375" style="153"/>
    <col min="4696" max="4698" width="9.28515625" style="153" customWidth="1"/>
    <col min="4699" max="4702" width="10.7109375" style="153"/>
    <col min="4703" max="4704" width="9.28515625" style="153" customWidth="1"/>
    <col min="4705" max="4708" width="10.7109375" style="153"/>
    <col min="4709" max="4709" width="9.28515625" style="153" customWidth="1"/>
    <col min="4710" max="4710" width="10.7109375" style="153"/>
    <col min="4711" max="4712" width="9.28515625" style="153" customWidth="1"/>
    <col min="4713" max="4714" width="10.7109375" style="153"/>
    <col min="4715" max="4715" width="9.28515625" style="153" customWidth="1"/>
    <col min="4716" max="4716" width="10.7109375" style="153"/>
    <col min="4717" max="4717" width="9.28515625" style="153" customWidth="1"/>
    <col min="4718" max="4719" width="10.7109375" style="153"/>
    <col min="4720" max="4720" width="9.28515625" style="153" customWidth="1"/>
    <col min="4721" max="4721" width="10.7109375" style="153"/>
    <col min="4722" max="4722" width="9.28515625" style="153" customWidth="1"/>
    <col min="4723" max="4723" width="10.7109375" style="153"/>
    <col min="4724" max="4725" width="9.28515625" style="153" customWidth="1"/>
    <col min="4726" max="4727" width="10.7109375" style="153"/>
    <col min="4728" max="4728" width="9.28515625" style="153" customWidth="1"/>
    <col min="4729" max="4729" width="10.7109375" style="153"/>
    <col min="4730" max="4731" width="9.28515625" style="153" customWidth="1"/>
    <col min="4732" max="4735" width="10.7109375" style="153"/>
    <col min="4736" max="4737" width="9.28515625" style="153" customWidth="1"/>
    <col min="4738" max="4742" width="10.7109375" style="153"/>
    <col min="4743" max="4745" width="9.28515625" style="153" customWidth="1"/>
    <col min="4746" max="4746" width="10.7109375" style="153"/>
    <col min="4747" max="4747" width="9.28515625" style="153" customWidth="1"/>
    <col min="4748" max="4748" width="10.7109375" style="153"/>
    <col min="4749" max="4752" width="9.28515625" style="153" customWidth="1"/>
    <col min="4753" max="4753" width="10.7109375" style="153"/>
    <col min="4754" max="4755" width="9.28515625" style="153" customWidth="1"/>
    <col min="4756" max="4756" width="10.7109375" style="153"/>
    <col min="4757" max="4760" width="9.28515625" style="153" customWidth="1"/>
    <col min="4761" max="4761" width="10.7109375" style="153"/>
    <col min="4762" max="4763" width="9.28515625" style="153" customWidth="1"/>
    <col min="4764" max="4764" width="10.7109375" style="153"/>
    <col min="4765" max="4768" width="9.28515625" style="153" customWidth="1"/>
    <col min="4769" max="4769" width="10.7109375" style="153"/>
    <col min="4770" max="4771" width="9.28515625" style="153" customWidth="1"/>
    <col min="4772" max="4772" width="10.7109375" style="153"/>
    <col min="4773" max="4776" width="9.28515625" style="153" customWidth="1"/>
    <col min="4777" max="4777" width="10.7109375" style="153"/>
    <col min="4778" max="4779" width="9.28515625" style="153" customWidth="1"/>
    <col min="4780" max="4780" width="10.7109375" style="153"/>
    <col min="4781" max="4784" width="9.28515625" style="153" customWidth="1"/>
    <col min="4785" max="4785" width="10.7109375" style="153"/>
    <col min="4786" max="4787" width="9.28515625" style="153" customWidth="1"/>
    <col min="4788" max="4788" width="10.7109375" style="153"/>
    <col min="4789" max="4794" width="9.28515625" style="153" customWidth="1"/>
    <col min="4795" max="4798" width="10.7109375" style="153"/>
    <col min="4799" max="4800" width="9.28515625" style="153" customWidth="1"/>
    <col min="4801" max="4801" width="10.7109375" style="153"/>
    <col min="4802" max="4803" width="9.28515625" style="153" customWidth="1"/>
    <col min="4804" max="4804" width="10.7109375" style="153"/>
    <col min="4805" max="4805" width="9.28515625" style="153" customWidth="1"/>
    <col min="4806" max="4807" width="10.7109375" style="153"/>
    <col min="4808" max="4809" width="9.28515625" style="153" customWidth="1"/>
    <col min="4810" max="4812" width="10.7109375" style="153"/>
    <col min="4813" max="4813" width="9.28515625" style="153" customWidth="1"/>
    <col min="4814" max="4815" width="10.7109375" style="153"/>
    <col min="4816" max="4818" width="9.28515625" style="153" customWidth="1"/>
    <col min="4819" max="4819" width="10.7109375" style="153"/>
    <col min="4820" max="4820" width="9.28515625" style="153" customWidth="1"/>
    <col min="4821" max="4823" width="10.7109375" style="153"/>
    <col min="4824" max="4824" width="9.28515625" style="153" customWidth="1"/>
    <col min="4825" max="4825" width="10.7109375" style="153"/>
    <col min="4826" max="4826" width="9.28515625" style="153" customWidth="1"/>
    <col min="4827" max="4827" width="10.7109375" style="153"/>
    <col min="4828" max="4829" width="9.28515625" style="153" customWidth="1"/>
    <col min="4830" max="4831" width="10.7109375" style="153"/>
    <col min="4832" max="4832" width="9.28515625" style="153" customWidth="1"/>
    <col min="4833" max="4835" width="10.7109375" style="153"/>
    <col min="4836" max="4837" width="9.28515625" style="153" customWidth="1"/>
    <col min="4838" max="4839" width="10.7109375" style="153"/>
    <col min="4840" max="4840" width="9.28515625" style="153" customWidth="1"/>
    <col min="4841" max="4841" width="10.7109375" style="153"/>
    <col min="4842" max="4842" width="9.28515625" style="153" customWidth="1"/>
    <col min="4843" max="4843" width="10.7109375" style="153"/>
    <col min="4844" max="4845" width="9.28515625" style="153" customWidth="1"/>
    <col min="4846" max="4847" width="10.7109375" style="153"/>
    <col min="4848" max="4849" width="9.28515625" style="153" customWidth="1"/>
    <col min="4850" max="4850" width="10.7109375" style="153"/>
    <col min="4851" max="4852" width="9.28515625" style="153" customWidth="1"/>
    <col min="4853" max="4855" width="10.7109375" style="153"/>
    <col min="4856" max="4857" width="9.28515625" style="153" customWidth="1"/>
    <col min="4858" max="4862" width="10.7109375" style="153"/>
    <col min="4863" max="4868" width="9.28515625" style="153" customWidth="1"/>
    <col min="4869" max="4870" width="10.7109375" style="153"/>
    <col min="4871" max="4874" width="9.28515625" style="153" customWidth="1"/>
    <col min="4875" max="4878" width="10.7109375" style="153"/>
    <col min="4879" max="4880" width="9.28515625" style="153" customWidth="1"/>
    <col min="4881" max="4884" width="10.7109375" style="153"/>
    <col min="4885" max="4885" width="9.28515625" style="153" customWidth="1"/>
    <col min="4886" max="4886" width="10.7109375" style="153"/>
    <col min="4887" max="4888" width="9.28515625" style="153" customWidth="1"/>
    <col min="4889" max="4889" width="10.7109375" style="153"/>
    <col min="4890" max="4891" width="9.28515625" style="153" customWidth="1"/>
    <col min="4892" max="4892" width="10.7109375" style="153"/>
    <col min="4893" max="4893" width="9.28515625" style="153" customWidth="1"/>
    <col min="4894" max="4895" width="10.7109375" style="153"/>
    <col min="4896" max="4897" width="9.28515625" style="153" customWidth="1"/>
    <col min="4898" max="4900" width="10.7109375" style="153"/>
    <col min="4901" max="4901" width="9.28515625" style="153" customWidth="1"/>
    <col min="4902" max="4903" width="10.7109375" style="153"/>
    <col min="4904" max="4906" width="9.28515625" style="153" customWidth="1"/>
    <col min="4907" max="4907" width="10.7109375" style="153"/>
    <col min="4908" max="4908" width="9.28515625" style="153" customWidth="1"/>
    <col min="4909" max="4911" width="10.7109375" style="153"/>
    <col min="4912" max="4912" width="9.28515625" style="153" customWidth="1"/>
    <col min="4913" max="4913" width="10.7109375" style="153"/>
    <col min="4914" max="4914" width="9.28515625" style="153" customWidth="1"/>
    <col min="4915" max="4915" width="10.7109375" style="153"/>
    <col min="4916" max="4917" width="9.28515625" style="153" customWidth="1"/>
    <col min="4918" max="4919" width="10.7109375" style="153"/>
    <col min="4920" max="4920" width="9.28515625" style="153" customWidth="1"/>
    <col min="4921" max="4923" width="10.7109375" style="153"/>
    <col min="4924" max="4925" width="9.28515625" style="153" customWidth="1"/>
    <col min="4926" max="4927" width="10.7109375" style="153"/>
    <col min="4928" max="4928" width="9.28515625" style="153" customWidth="1"/>
    <col min="4929" max="4929" width="10.7109375" style="153"/>
    <col min="4930" max="4930" width="9.28515625" style="153" customWidth="1"/>
    <col min="4931" max="4931" width="10.7109375" style="153"/>
    <col min="4932" max="4933" width="9.28515625" style="153" customWidth="1"/>
    <col min="4934" max="4935" width="10.7109375" style="153"/>
    <col min="4936" max="4937" width="9.28515625" style="153" customWidth="1"/>
    <col min="4938" max="4938" width="10.7109375" style="153"/>
    <col min="4939" max="4940" width="9.28515625" style="153" customWidth="1"/>
    <col min="4941" max="4943" width="10.7109375" style="153"/>
    <col min="4944" max="4945" width="9.28515625" style="153" customWidth="1"/>
    <col min="4946" max="4950" width="10.7109375" style="153"/>
    <col min="4951" max="4953" width="9.28515625" style="153" customWidth="1"/>
    <col min="4954" max="4954" width="10.7109375" style="153"/>
    <col min="4955" max="4955" width="9.28515625" style="153" customWidth="1"/>
    <col min="4956" max="4956" width="10.7109375" style="153"/>
    <col min="4957" max="4960" width="9.28515625" style="153" customWidth="1"/>
    <col min="4961" max="4961" width="10.7109375" style="153"/>
    <col min="4962" max="4963" width="9.28515625" style="153" customWidth="1"/>
    <col min="4964" max="4964" width="10.7109375" style="153"/>
    <col min="4965" max="4968" width="9.28515625" style="153" customWidth="1"/>
    <col min="4969" max="4969" width="10.7109375" style="153"/>
    <col min="4970" max="4971" width="9.28515625" style="153" customWidth="1"/>
    <col min="4972" max="4972" width="10.7109375" style="153"/>
    <col min="4973" max="4976" width="9.28515625" style="153" customWidth="1"/>
    <col min="4977" max="4977" width="10.7109375" style="153"/>
    <col min="4978" max="4979" width="9.28515625" style="153" customWidth="1"/>
    <col min="4980" max="4980" width="10.7109375" style="153"/>
    <col min="4981" max="4984" width="9.28515625" style="153" customWidth="1"/>
    <col min="4985" max="4985" width="10.7109375" style="153"/>
    <col min="4986" max="4987" width="9.28515625" style="153" customWidth="1"/>
    <col min="4988" max="4988" width="10.7109375" style="153"/>
    <col min="4989" max="4994" width="9.28515625" style="153" customWidth="1"/>
    <col min="4995" max="4998" width="10.7109375" style="153"/>
    <col min="4999" max="5000" width="9.28515625" style="153" customWidth="1"/>
    <col min="5001" max="5004" width="10.7109375" style="153"/>
    <col min="5005" max="5005" width="9.28515625" style="153" customWidth="1"/>
    <col min="5006" max="5006" width="10.7109375" style="153"/>
    <col min="5007" max="5010" width="9.28515625" style="153" customWidth="1"/>
    <col min="5011" max="5011" width="10.7109375" style="153"/>
    <col min="5012" max="5013" width="9.28515625" style="153" customWidth="1"/>
    <col min="5014" max="5015" width="10.7109375" style="153"/>
    <col min="5016" max="5016" width="9.28515625" style="153" customWidth="1"/>
    <col min="5017" max="5017" width="10.7109375" style="153"/>
    <col min="5018" max="5019" width="9.28515625" style="153" customWidth="1"/>
    <col min="5020" max="5020" width="10.7109375" style="153"/>
    <col min="5021" max="5021" width="9.28515625" style="153" customWidth="1"/>
    <col min="5022" max="5023" width="10.7109375" style="153"/>
    <col min="5024" max="5024" width="9.28515625" style="153" customWidth="1"/>
    <col min="5025" max="5026" width="10.7109375" style="153"/>
    <col min="5027" max="5029" width="9.28515625" style="153" customWidth="1"/>
    <col min="5030" max="5031" width="10.7109375" style="153"/>
    <col min="5032" max="5034" width="9.28515625" style="153" customWidth="1"/>
    <col min="5035" max="5035" width="10.7109375" style="153"/>
    <col min="5036" max="5036" width="9.28515625" style="153" customWidth="1"/>
    <col min="5037" max="5039" width="10.7109375" style="153"/>
    <col min="5040" max="5041" width="9.28515625" style="153" customWidth="1"/>
    <col min="5042" max="5046" width="10.7109375" style="153"/>
    <col min="5047" max="5049" width="9.28515625" style="153" customWidth="1"/>
    <col min="5050" max="5050" width="10.7109375" style="153"/>
    <col min="5051" max="5051" width="9.28515625" style="153" customWidth="1"/>
    <col min="5052" max="5052" width="10.7109375" style="153"/>
    <col min="5053" max="5056" width="9.28515625" style="153" customWidth="1"/>
    <col min="5057" max="5057" width="10.7109375" style="153"/>
    <col min="5058" max="5059" width="9.28515625" style="153" customWidth="1"/>
    <col min="5060" max="5060" width="10.7109375" style="153"/>
    <col min="5061" max="5064" width="9.28515625" style="153" customWidth="1"/>
    <col min="5065" max="5065" width="10.7109375" style="153"/>
    <col min="5066" max="5067" width="9.28515625" style="153" customWidth="1"/>
    <col min="5068" max="5068" width="10.7109375" style="153"/>
    <col min="5069" max="5072" width="9.28515625" style="153" customWidth="1"/>
    <col min="5073" max="5073" width="10.7109375" style="153"/>
    <col min="5074" max="5075" width="9.28515625" style="153" customWidth="1"/>
    <col min="5076" max="5076" width="10.7109375" style="153"/>
    <col min="5077" max="5082" width="9.28515625" style="153" customWidth="1"/>
    <col min="5083" max="5086" width="10.7109375" style="153"/>
    <col min="5087" max="5088" width="9.28515625" style="153" customWidth="1"/>
    <col min="5089" max="5092" width="10.7109375" style="153"/>
    <col min="5093" max="5093" width="9.28515625" style="153" customWidth="1"/>
    <col min="5094" max="5094" width="10.7109375" style="153"/>
    <col min="5095" max="5096" width="9.28515625" style="153" customWidth="1"/>
    <col min="5097" max="5097" width="10.7109375" style="153"/>
    <col min="5098" max="5101" width="9.28515625" style="153" customWidth="1"/>
    <col min="5102" max="5103" width="10.7109375" style="153"/>
    <col min="5104" max="5105" width="9.28515625" style="153" customWidth="1"/>
    <col min="5106" max="5106" width="10.7109375" style="153"/>
    <col min="5107" max="5108" width="9.28515625" style="153" customWidth="1"/>
    <col min="5109" max="5111" width="10.7109375" style="153"/>
    <col min="5112" max="5113" width="9.28515625" style="153" customWidth="1"/>
    <col min="5114" max="5114" width="10.7109375" style="153"/>
    <col min="5115" max="5116" width="9.28515625" style="153" customWidth="1"/>
    <col min="5117" max="5119" width="10.7109375" style="153"/>
    <col min="5120" max="5120" width="9.28515625" style="153" customWidth="1"/>
    <col min="5121" max="5121" width="10.7109375" style="153"/>
    <col min="5122" max="5125" width="9.28515625" style="153" customWidth="1"/>
    <col min="5126" max="5127" width="10.7109375" style="153"/>
    <col min="5128" max="5128" width="9.28515625" style="153" customWidth="1"/>
    <col min="5129" max="5129" width="10.7109375" style="153"/>
    <col min="5130" max="5131" width="9.28515625" style="153" customWidth="1"/>
    <col min="5132" max="5135" width="10.7109375" style="153"/>
    <col min="5136" max="5137" width="9.28515625" style="153" customWidth="1"/>
    <col min="5138" max="5142" width="10.7109375" style="153"/>
    <col min="5143" max="5145" width="9.28515625" style="153" customWidth="1"/>
    <col min="5146" max="5146" width="10.7109375" style="153"/>
    <col min="5147" max="5147" width="9.28515625" style="153" customWidth="1"/>
    <col min="5148" max="5148" width="10.7109375" style="153"/>
    <col min="5149" max="5152" width="9.28515625" style="153" customWidth="1"/>
    <col min="5153" max="5153" width="10.7109375" style="153"/>
    <col min="5154" max="5155" width="9.28515625" style="153" customWidth="1"/>
    <col min="5156" max="5156" width="10.7109375" style="153"/>
    <col min="5157" max="5160" width="9.28515625" style="153" customWidth="1"/>
    <col min="5161" max="5161" width="10.7109375" style="153"/>
    <col min="5162" max="5163" width="9.28515625" style="153" customWidth="1"/>
    <col min="5164" max="5164" width="10.7109375" style="153"/>
    <col min="5165" max="5170" width="9.28515625" style="153" customWidth="1"/>
    <col min="5171" max="5174" width="10.7109375" style="153"/>
    <col min="5175" max="5176" width="9.28515625" style="153" customWidth="1"/>
    <col min="5177" max="5180" width="10.7109375" style="153"/>
    <col min="5181" max="5181" width="9.28515625" style="153" customWidth="1"/>
    <col min="5182" max="5182" width="10.7109375" style="153"/>
    <col min="5183" max="5186" width="9.28515625" style="153" customWidth="1"/>
    <col min="5187" max="5187" width="10.7109375" style="153"/>
    <col min="5188" max="5189" width="9.28515625" style="153" customWidth="1"/>
    <col min="5190" max="5191" width="10.7109375" style="153"/>
    <col min="5192" max="5192" width="9.28515625" style="153" customWidth="1"/>
    <col min="5193" max="5193" width="10.7109375" style="153"/>
    <col min="5194" max="5195" width="9.28515625" style="153" customWidth="1"/>
    <col min="5196" max="5196" width="10.7109375" style="153"/>
    <col min="5197" max="5197" width="9.28515625" style="153" customWidth="1"/>
    <col min="5198" max="5199" width="10.7109375" style="153"/>
    <col min="5200" max="5200" width="9.28515625" style="153" customWidth="1"/>
    <col min="5201" max="5202" width="10.7109375" style="153"/>
    <col min="5203" max="5205" width="9.28515625" style="153" customWidth="1"/>
    <col min="5206" max="5207" width="10.7109375" style="153"/>
    <col min="5208" max="5210" width="9.28515625" style="153" customWidth="1"/>
    <col min="5211" max="5211" width="10.7109375" style="153"/>
    <col min="5212" max="5212" width="9.28515625" style="153" customWidth="1"/>
    <col min="5213" max="5215" width="10.7109375" style="153"/>
    <col min="5216" max="5217" width="9.28515625" style="153" customWidth="1"/>
    <col min="5218" max="5222" width="10.7109375" style="153"/>
    <col min="5223" max="5225" width="9.28515625" style="153" customWidth="1"/>
    <col min="5226" max="5226" width="10.7109375" style="153"/>
    <col min="5227" max="5227" width="9.28515625" style="153" customWidth="1"/>
    <col min="5228" max="5228" width="10.7109375" style="153"/>
    <col min="5229" max="5232" width="9.28515625" style="153" customWidth="1"/>
    <col min="5233" max="5233" width="10.7109375" style="153"/>
    <col min="5234" max="5235" width="9.28515625" style="153" customWidth="1"/>
    <col min="5236" max="5236" width="10.7109375" style="153"/>
    <col min="5237" max="5240" width="9.28515625" style="153" customWidth="1"/>
    <col min="5241" max="5241" width="10.7109375" style="153"/>
    <col min="5242" max="5243" width="9.28515625" style="153" customWidth="1"/>
    <col min="5244" max="5244" width="10.7109375" style="153"/>
    <col min="5245" max="5250" width="9.28515625" style="153" customWidth="1"/>
    <col min="5251" max="5254" width="10.7109375" style="153"/>
    <col min="5255" max="5256" width="9.28515625" style="153" customWidth="1"/>
    <col min="5257" max="5258" width="10.7109375" style="153"/>
    <col min="5259" max="5259" width="9.28515625" style="153" customWidth="1"/>
    <col min="5260" max="5260" width="10.7109375" style="153"/>
    <col min="5261" max="5261" width="9.28515625" style="153" customWidth="1"/>
    <col min="5262" max="5263" width="10.7109375" style="153"/>
    <col min="5264" max="5264" width="9.28515625" style="153" customWidth="1"/>
    <col min="5265" max="5265" width="10.7109375" style="153"/>
    <col min="5266" max="5266" width="9.28515625" style="153" customWidth="1"/>
    <col min="5267" max="5267" width="10.7109375" style="153"/>
    <col min="5268" max="5269" width="9.28515625" style="153" customWidth="1"/>
    <col min="5270" max="5271" width="10.7109375" style="153"/>
    <col min="5272" max="5272" width="9.28515625" style="153" customWidth="1"/>
    <col min="5273" max="5273" width="10.7109375" style="153"/>
    <col min="5274" max="5275" width="9.28515625" style="153" customWidth="1"/>
    <col min="5276" max="5279" width="10.7109375" style="153"/>
    <col min="5280" max="5281" width="9.28515625" style="153" customWidth="1"/>
    <col min="5282" max="5286" width="10.7109375" style="153"/>
    <col min="5287" max="5288" width="9.28515625" style="153" customWidth="1"/>
    <col min="5289" max="5290" width="10.7109375" style="153"/>
    <col min="5291" max="5293" width="9.28515625" style="153" customWidth="1"/>
    <col min="5294" max="5295" width="10.7109375" style="153"/>
    <col min="5296" max="5296" width="9.28515625" style="153" customWidth="1"/>
    <col min="5297" max="5300" width="10.7109375" style="153"/>
    <col min="5301" max="5301" width="9.28515625" style="153" customWidth="1"/>
    <col min="5302" max="5303" width="10.7109375" style="153"/>
    <col min="5304" max="5304" width="9.28515625" style="153" customWidth="1"/>
    <col min="5305" max="5305" width="10.7109375" style="153"/>
    <col min="5306" max="5306" width="9.28515625" style="153" customWidth="1"/>
    <col min="5307" max="5308" width="10.7109375" style="153"/>
    <col min="5309" max="5309" width="9.28515625" style="153" customWidth="1"/>
    <col min="5310" max="5311" width="10.7109375" style="153"/>
    <col min="5312" max="5313" width="9.28515625" style="153" customWidth="1"/>
    <col min="5314" max="5316" width="10.7109375" style="153"/>
    <col min="5317" max="5317" width="9.28515625" style="153" customWidth="1"/>
    <col min="5318" max="5318" width="10.7109375" style="153"/>
    <col min="5319" max="5320" width="9.28515625" style="153" customWidth="1"/>
    <col min="5321" max="5321" width="10.7109375" style="153"/>
    <col min="5322" max="5325" width="9.28515625" style="153" customWidth="1"/>
    <col min="5326" max="5327" width="10.7109375" style="153"/>
    <col min="5328" max="5332" width="9.28515625" style="153" customWidth="1"/>
    <col min="5333" max="5335" width="10.7109375" style="153"/>
    <col min="5336" max="5340" width="9.28515625" style="153" customWidth="1"/>
    <col min="5341" max="5343" width="10.7109375" style="153"/>
    <col min="5344" max="5346" width="9.28515625" style="153" customWidth="1"/>
    <col min="5347" max="5348" width="10.7109375" style="153"/>
    <col min="5349" max="5349" width="9.28515625" style="153" customWidth="1"/>
    <col min="5350" max="5351" width="10.7109375" style="153"/>
    <col min="5352" max="5352" width="9.28515625" style="153" customWidth="1"/>
    <col min="5353" max="5353" width="10.7109375" style="153"/>
    <col min="5354" max="5354" width="9.28515625" style="153" customWidth="1"/>
    <col min="5355" max="5355" width="10.7109375" style="153"/>
    <col min="5356" max="5357" width="9.28515625" style="153" customWidth="1"/>
    <col min="5358" max="5359" width="10.7109375" style="153"/>
    <col min="5360" max="5361" width="9.28515625" style="153" customWidth="1"/>
    <col min="5362" max="5364" width="10.7109375" style="153"/>
    <col min="5365" max="5365" width="9.28515625" style="153" customWidth="1"/>
    <col min="5366" max="5366" width="10.7109375" style="153"/>
    <col min="5367" max="5372" width="9.28515625" style="153" customWidth="1"/>
    <col min="5373" max="5375" width="10.7109375" style="153"/>
    <col min="5376" max="5377" width="9.28515625" style="153" customWidth="1"/>
    <col min="5378" max="5378" width="10.7109375" style="153"/>
    <col min="5379" max="5380" width="9.28515625" style="153" customWidth="1"/>
    <col min="5381" max="5383" width="10.7109375" style="153"/>
    <col min="5384" max="5384" width="9.28515625" style="153" customWidth="1"/>
    <col min="5385" max="5385" width="10.7109375" style="153"/>
    <col min="5386" max="5387" width="9.28515625" style="153" customWidth="1"/>
    <col min="5388" max="5388" width="10.7109375" style="153"/>
    <col min="5389" max="5389" width="9.28515625" style="153" customWidth="1"/>
    <col min="5390" max="5391" width="10.7109375" style="153"/>
    <col min="5392" max="5393" width="9.28515625" style="153" customWidth="1"/>
    <col min="5394" max="5396" width="10.7109375" style="153"/>
    <col min="5397" max="5397" width="9.28515625" style="153" customWidth="1"/>
    <col min="5398" max="5399" width="10.7109375" style="153"/>
    <col min="5400" max="5402" width="9.28515625" style="153" customWidth="1"/>
    <col min="5403" max="5403" width="10.7109375" style="153"/>
    <col min="5404" max="5404" width="9.28515625" style="153" customWidth="1"/>
    <col min="5405" max="5407" width="10.7109375" style="153"/>
    <col min="5408" max="5409" width="9.28515625" style="153" customWidth="1"/>
    <col min="5410" max="5412" width="10.7109375" style="153"/>
    <col min="5413" max="5413" width="9.28515625" style="153" customWidth="1"/>
    <col min="5414" max="5414" width="10.7109375" style="153"/>
    <col min="5415" max="5420" width="9.28515625" style="153" customWidth="1"/>
    <col min="5421" max="5421" width="10.7109375" style="153"/>
    <col min="5422" max="5422" width="9.28515625" style="153" customWidth="1"/>
    <col min="5423" max="5423" width="10.7109375" style="153"/>
    <col min="5424" max="5424" width="9.28515625" style="153" customWidth="1"/>
    <col min="5425" max="5425" width="10.7109375" style="153"/>
    <col min="5426" max="5429" width="9.28515625" style="153" customWidth="1"/>
    <col min="5430" max="5431" width="10.7109375" style="153"/>
    <col min="5432" max="5436" width="9.28515625" style="153" customWidth="1"/>
    <col min="5437" max="5439" width="10.7109375" style="153"/>
    <col min="5440" max="5440" width="9.28515625" style="153" customWidth="1"/>
    <col min="5441" max="5441" width="10.7109375" style="153"/>
    <col min="5442" max="5442" width="9.28515625" style="153" customWidth="1"/>
    <col min="5443" max="5443" width="10.7109375" style="153"/>
    <col min="5444" max="5445" width="9.28515625" style="153" customWidth="1"/>
    <col min="5446" max="5447" width="10.7109375" style="153"/>
    <col min="5448" max="5449" width="9.28515625" style="153" customWidth="1"/>
    <col min="5450" max="5450" width="10.7109375" style="153"/>
    <col min="5451" max="5452" width="9.28515625" style="153" customWidth="1"/>
    <col min="5453" max="5455" width="10.7109375" style="153"/>
    <col min="5456" max="5456" width="9.28515625" style="153" customWidth="1"/>
    <col min="5457" max="5457" width="10.7109375" style="153"/>
    <col min="5458" max="5459" width="9.28515625" style="153" customWidth="1"/>
    <col min="5460" max="5460" width="10.7109375" style="153"/>
    <col min="5461" max="5462" width="9.28515625" style="153" customWidth="1"/>
    <col min="5463" max="5463" width="10.7109375" style="153"/>
    <col min="5464" max="5465" width="9.28515625" style="153" customWidth="1"/>
    <col min="5466" max="5468" width="10.7109375" style="153"/>
    <col min="5469" max="5469" width="9.28515625" style="153" customWidth="1"/>
    <col min="5470" max="5471" width="10.7109375" style="153"/>
    <col min="5472" max="5473" width="9.28515625" style="153" customWidth="1"/>
    <col min="5474" max="5475" width="10.7109375" style="153"/>
    <col min="5476" max="5477" width="9.28515625" style="153" customWidth="1"/>
    <col min="5478" max="5479" width="10.7109375" style="153"/>
    <col min="5480" max="5480" width="9.28515625" style="153" customWidth="1"/>
    <col min="5481" max="5484" width="10.7109375" style="153"/>
    <col min="5485" max="5485" width="9.28515625" style="153" customWidth="1"/>
    <col min="5486" max="5487" width="10.7109375" style="153"/>
    <col min="5488" max="5489" width="9.28515625" style="153" customWidth="1"/>
    <col min="5490" max="5492" width="10.7109375" style="153"/>
    <col min="5493" max="5493" width="9.28515625" style="153" customWidth="1"/>
    <col min="5494" max="5494" width="10.7109375" style="153"/>
    <col min="5495" max="5500" width="9.28515625" style="153" customWidth="1"/>
    <col min="5501" max="5501" width="10.7109375" style="153"/>
    <col min="5502" max="5502" width="9.28515625" style="153" customWidth="1"/>
    <col min="5503" max="5503" width="10.7109375" style="153"/>
    <col min="5504" max="5504" width="9.28515625" style="153" customWidth="1"/>
    <col min="5505" max="5505" width="10.7109375" style="153"/>
    <col min="5506" max="5506" width="9.28515625" style="153" customWidth="1"/>
    <col min="5507" max="5508" width="10.7109375" style="153"/>
    <col min="5509" max="5510" width="9.28515625" style="153" customWidth="1"/>
    <col min="5511" max="5511" width="10.7109375" style="153"/>
    <col min="5512" max="5512" width="9.28515625" style="153" customWidth="1"/>
    <col min="5513" max="5513" width="10.7109375" style="153"/>
    <col min="5514" max="5514" width="9.28515625" style="153" customWidth="1"/>
    <col min="5515" max="5515" width="10.7109375" style="153"/>
    <col min="5516" max="5516" width="9.28515625" style="153" customWidth="1"/>
    <col min="5517" max="5517" width="10.7109375" style="153"/>
    <col min="5518" max="5518" width="9.28515625" style="153" customWidth="1"/>
    <col min="5519" max="5519" width="10.7109375" style="153"/>
    <col min="5520" max="5521" width="9.28515625" style="153" customWidth="1"/>
    <col min="5522" max="5524" width="10.7109375" style="153"/>
    <col min="5525" max="5525" width="9.28515625" style="153" customWidth="1"/>
    <col min="5526" max="5527" width="10.7109375" style="153"/>
    <col min="5528" max="5528" width="9.28515625" style="153" customWidth="1"/>
    <col min="5529" max="5529" width="10.7109375" style="153"/>
    <col min="5530" max="5533" width="9.28515625" style="153" customWidth="1"/>
    <col min="5534" max="5535" width="10.7109375" style="153"/>
    <col min="5536" max="5538" width="9.28515625" style="153" customWidth="1"/>
    <col min="5539" max="5539" width="10.7109375" style="153"/>
    <col min="5540" max="5541" width="9.28515625" style="153" customWidth="1"/>
    <col min="5542" max="5543" width="10.7109375" style="153"/>
    <col min="5544" max="5545" width="9.28515625" style="153" customWidth="1"/>
    <col min="5546" max="5546" width="10.7109375" style="153"/>
    <col min="5547" max="5547" width="9.28515625" style="153" customWidth="1"/>
    <col min="5548" max="5548" width="10.7109375" style="153"/>
    <col min="5549" max="5549" width="9.28515625" style="153" customWidth="1"/>
    <col min="5550" max="5551" width="10.7109375" style="153"/>
    <col min="5552" max="5552" width="9.28515625" style="153" customWidth="1"/>
    <col min="5553" max="5553" width="10.7109375" style="153"/>
    <col min="5554" max="5554" width="9.28515625" style="153" customWidth="1"/>
    <col min="5555" max="5555" width="10.7109375" style="153"/>
    <col min="5556" max="5556" width="9.28515625" style="153" customWidth="1"/>
    <col min="5557" max="5559" width="10.7109375" style="153"/>
    <col min="5560" max="5560" width="9.28515625" style="153" customWidth="1"/>
    <col min="5561" max="5562" width="10.7109375" style="153"/>
    <col min="5563" max="5564" width="9.28515625" style="153" customWidth="1"/>
    <col min="5565" max="5567" width="10.7109375" style="153"/>
    <col min="5568" max="5570" width="9.28515625" style="153" customWidth="1"/>
    <col min="5571" max="5571" width="10.7109375" style="153"/>
    <col min="5572" max="5572" width="9.28515625" style="153" customWidth="1"/>
    <col min="5573" max="5575" width="10.7109375" style="153"/>
    <col min="5576" max="5576" width="9.28515625" style="153" customWidth="1"/>
    <col min="5577" max="5577" width="10.7109375" style="153"/>
    <col min="5578" max="5578" width="9.28515625" style="153" customWidth="1"/>
    <col min="5579" max="5579" width="10.7109375" style="153"/>
    <col min="5580" max="5581" width="9.28515625" style="153" customWidth="1"/>
    <col min="5582" max="5583" width="10.7109375" style="153"/>
    <col min="5584" max="5586" width="9.28515625" style="153" customWidth="1"/>
    <col min="5587" max="5587" width="10.7109375" style="153"/>
    <col min="5588" max="5589" width="9.28515625" style="153" customWidth="1"/>
    <col min="5590" max="5591" width="10.7109375" style="153"/>
    <col min="5592" max="5596" width="9.28515625" style="153" customWidth="1"/>
    <col min="5597" max="5597" width="10.7109375" style="153"/>
    <col min="5598" max="5598" width="9.28515625" style="153" customWidth="1"/>
    <col min="5599" max="5599" width="10.7109375" style="153"/>
    <col min="5600" max="5600" width="9.28515625" style="153" customWidth="1"/>
    <col min="5601" max="5601" width="10.7109375" style="153"/>
    <col min="5602" max="5605" width="9.28515625" style="153" customWidth="1"/>
    <col min="5606" max="5607" width="10.7109375" style="153"/>
    <col min="5608" max="5608" width="9.28515625" style="153" customWidth="1"/>
    <col min="5609" max="5611" width="10.7109375" style="153"/>
    <col min="5612" max="5613" width="9.28515625" style="153" customWidth="1"/>
    <col min="5614" max="5615" width="10.7109375" style="153"/>
    <col min="5616" max="5616" width="9.28515625" style="153" customWidth="1"/>
    <col min="5617" max="5617" width="10.7109375" style="153"/>
    <col min="5618" max="5618" width="9.28515625" style="153" customWidth="1"/>
    <col min="5619" max="5619" width="10.7109375" style="153"/>
    <col min="5620" max="5621" width="9.28515625" style="153" customWidth="1"/>
    <col min="5622" max="5623" width="10.7109375" style="153"/>
    <col min="5624" max="5625" width="9.28515625" style="153" customWidth="1"/>
    <col min="5626" max="5626" width="10.7109375" style="153"/>
    <col min="5627" max="5628" width="9.28515625" style="153" customWidth="1"/>
    <col min="5629" max="5629" width="10.7109375" style="153"/>
    <col min="5630" max="5630" width="9.28515625" style="153" customWidth="1"/>
    <col min="5631" max="5631" width="10.7109375" style="153"/>
    <col min="5632" max="5632" width="9.28515625" style="153" customWidth="1"/>
    <col min="5633" max="5633" width="10.7109375" style="153"/>
    <col min="5634" max="5634" width="9.28515625" style="153" customWidth="1"/>
    <col min="5635" max="5635" width="10.7109375" style="153"/>
    <col min="5636" max="5637" width="9.28515625" style="153" customWidth="1"/>
    <col min="5638" max="5639" width="10.7109375" style="153"/>
    <col min="5640" max="5640" width="9.28515625" style="153" customWidth="1"/>
    <col min="5641" max="5642" width="10.7109375" style="153"/>
    <col min="5643" max="5645" width="9.28515625" style="153" customWidth="1"/>
    <col min="5646" max="5647" width="10.7109375" style="153"/>
    <col min="5648" max="5650" width="9.28515625" style="153" customWidth="1"/>
    <col min="5651" max="5651" width="10.7109375" style="153"/>
    <col min="5652" max="5652" width="9.28515625" style="153" customWidth="1"/>
    <col min="5653" max="5655" width="10.7109375" style="153"/>
    <col min="5656" max="5658" width="9.28515625" style="153" customWidth="1"/>
    <col min="5659" max="5662" width="10.7109375" style="153"/>
    <col min="5663" max="5664" width="9.28515625" style="153" customWidth="1"/>
    <col min="5665" max="5668" width="10.7109375" style="153"/>
    <col min="5669" max="5669" width="9.28515625" style="153" customWidth="1"/>
    <col min="5670" max="5670" width="10.7109375" style="153"/>
    <col min="5671" max="5672" width="9.28515625" style="153" customWidth="1"/>
    <col min="5673" max="5674" width="10.7109375" style="153"/>
    <col min="5675" max="5675" width="9.28515625" style="153" customWidth="1"/>
    <col min="5676" max="5676" width="10.7109375" style="153"/>
    <col min="5677" max="5677" width="9.28515625" style="153" customWidth="1"/>
    <col min="5678" max="5679" width="10.7109375" style="153"/>
    <col min="5680" max="5680" width="9.28515625" style="153" customWidth="1"/>
    <col min="5681" max="5681" width="10.7109375" style="153"/>
    <col min="5682" max="5682" width="9.28515625" style="153" customWidth="1"/>
    <col min="5683" max="5683" width="10.7109375" style="153"/>
    <col min="5684" max="5685" width="9.28515625" style="153" customWidth="1"/>
    <col min="5686" max="5687" width="10.7109375" style="153"/>
    <col min="5688" max="5688" width="9.28515625" style="153" customWidth="1"/>
    <col min="5689" max="5689" width="10.7109375" style="153"/>
    <col min="5690" max="5691" width="9.28515625" style="153" customWidth="1"/>
    <col min="5692" max="5695" width="10.7109375" style="153"/>
    <col min="5696" max="5697" width="9.28515625" style="153" customWidth="1"/>
    <col min="5698" max="5702" width="10.7109375" style="153"/>
    <col min="5703" max="5705" width="9.28515625" style="153" customWidth="1"/>
    <col min="5706" max="5706" width="10.7109375" style="153"/>
    <col min="5707" max="5707" width="9.28515625" style="153" customWidth="1"/>
    <col min="5708" max="5708" width="10.7109375" style="153"/>
    <col min="5709" max="5712" width="9.28515625" style="153" customWidth="1"/>
    <col min="5713" max="5713" width="10.7109375" style="153"/>
    <col min="5714" max="5715" width="9.28515625" style="153" customWidth="1"/>
    <col min="5716" max="5716" width="10.7109375" style="153"/>
    <col min="5717" max="5720" width="9.28515625" style="153" customWidth="1"/>
    <col min="5721" max="5721" width="10.7109375" style="153"/>
    <col min="5722" max="5723" width="9.28515625" style="153" customWidth="1"/>
    <col min="5724" max="5724" width="10.7109375" style="153"/>
    <col min="5725" max="5730" width="9.28515625" style="153" customWidth="1"/>
    <col min="5731" max="5734" width="10.7109375" style="153"/>
    <col min="5735" max="5738" width="9.28515625" style="153" customWidth="1"/>
    <col min="5739" max="5739" width="10.7109375" style="153"/>
    <col min="5740" max="5741" width="9.28515625" style="153" customWidth="1"/>
    <col min="5742" max="5743" width="10.7109375" style="153"/>
    <col min="5744" max="5744" width="9.28515625" style="153" customWidth="1"/>
    <col min="5745" max="5745" width="10.7109375" style="153"/>
    <col min="5746" max="5747" width="9.28515625" style="153" customWidth="1"/>
    <col min="5748" max="5748" width="10.7109375" style="153"/>
    <col min="5749" max="5749" width="9.28515625" style="153" customWidth="1"/>
    <col min="5750" max="5751" width="10.7109375" style="153"/>
    <col min="5752" max="5752" width="9.28515625" style="153" customWidth="1"/>
    <col min="5753" max="5754" width="10.7109375" style="153"/>
    <col min="5755" max="5757" width="9.28515625" style="153" customWidth="1"/>
    <col min="5758" max="5759" width="10.7109375" style="153"/>
    <col min="5760" max="5762" width="9.28515625" style="153" customWidth="1"/>
    <col min="5763" max="5763" width="10.7109375" style="153"/>
    <col min="5764" max="5764" width="9.28515625" style="153" customWidth="1"/>
    <col min="5765" max="5767" width="10.7109375" style="153"/>
    <col min="5768" max="5769" width="9.28515625" style="153" customWidth="1"/>
    <col min="5770" max="5774" width="10.7109375" style="153"/>
    <col min="5775" max="5777" width="9.28515625" style="153" customWidth="1"/>
    <col min="5778" max="5778" width="10.7109375" style="153"/>
    <col min="5779" max="5779" width="9.28515625" style="153" customWidth="1"/>
    <col min="5780" max="5780" width="10.7109375" style="153"/>
    <col min="5781" max="5784" width="9.28515625" style="153" customWidth="1"/>
    <col min="5785" max="5785" width="10.7109375" style="153"/>
    <col min="5786" max="5787" width="9.28515625" style="153" customWidth="1"/>
    <col min="5788" max="5788" width="10.7109375" style="153"/>
    <col min="5789" max="5792" width="9.28515625" style="153" customWidth="1"/>
    <col min="5793" max="5793" width="10.7109375" style="153"/>
    <col min="5794" max="5795" width="9.28515625" style="153" customWidth="1"/>
    <col min="5796" max="5796" width="10.7109375" style="153"/>
    <col min="5797" max="5800" width="9.28515625" style="153" customWidth="1"/>
    <col min="5801" max="5801" width="10.7109375" style="153"/>
    <col min="5802" max="5803" width="9.28515625" style="153" customWidth="1"/>
    <col min="5804" max="5804" width="10.7109375" style="153"/>
    <col min="5805" max="5810" width="9.28515625" style="153" customWidth="1"/>
    <col min="5811" max="5814" width="10.7109375" style="153"/>
    <col min="5815" max="5816" width="9.28515625" style="153" customWidth="1"/>
    <col min="5817" max="5818" width="10.7109375" style="153"/>
    <col min="5819" max="5819" width="9.28515625" style="153" customWidth="1"/>
    <col min="5820" max="5820" width="10.7109375" style="153"/>
    <col min="5821" max="5821" width="9.28515625" style="153" customWidth="1"/>
    <col min="5822" max="5823" width="10.7109375" style="153"/>
    <col min="5824" max="5824" width="9.28515625" style="153" customWidth="1"/>
    <col min="5825" max="5825" width="10.7109375" style="153"/>
    <col min="5826" max="5826" width="9.28515625" style="153" customWidth="1"/>
    <col min="5827" max="5827" width="10.7109375" style="153"/>
    <col min="5828" max="5829" width="9.28515625" style="153" customWidth="1"/>
    <col min="5830" max="5831" width="10.7109375" style="153"/>
    <col min="5832" max="5832" width="9.28515625" style="153" customWidth="1"/>
    <col min="5833" max="5833" width="10.7109375" style="153"/>
    <col min="5834" max="5835" width="9.28515625" style="153" customWidth="1"/>
    <col min="5836" max="5839" width="10.7109375" style="153"/>
    <col min="5840" max="5841" width="9.28515625" style="153" customWidth="1"/>
    <col min="5842" max="5846" width="10.7109375" style="153"/>
    <col min="5847" max="5848" width="9.28515625" style="153" customWidth="1"/>
    <col min="5849" max="5850" width="10.7109375" style="153"/>
    <col min="5851" max="5853" width="9.28515625" style="153" customWidth="1"/>
    <col min="5854" max="5855" width="10.7109375" style="153"/>
    <col min="5856" max="5856" width="9.28515625" style="153" customWidth="1"/>
    <col min="5857" max="5860" width="10.7109375" style="153"/>
    <col min="5861" max="5861" width="9.28515625" style="153" customWidth="1"/>
    <col min="5862" max="5863" width="10.7109375" style="153"/>
    <col min="5864" max="5864" width="9.28515625" style="153" customWidth="1"/>
    <col min="5865" max="5865" width="10.7109375" style="153"/>
    <col min="5866" max="5866" width="9.28515625" style="153" customWidth="1"/>
    <col min="5867" max="5868" width="10.7109375" style="153"/>
    <col min="5869" max="5869" width="9.28515625" style="153" customWidth="1"/>
    <col min="5870" max="5871" width="10.7109375" style="153"/>
    <col min="5872" max="5873" width="9.28515625" style="153" customWidth="1"/>
    <col min="5874" max="5876" width="10.7109375" style="153"/>
    <col min="5877" max="5877" width="9.28515625" style="153" customWidth="1"/>
    <col min="5878" max="5878" width="10.7109375" style="153"/>
    <col min="5879" max="5880" width="9.28515625" style="153" customWidth="1"/>
    <col min="5881" max="5881" width="10.7109375" style="153"/>
    <col min="5882" max="5885" width="9.28515625" style="153" customWidth="1"/>
    <col min="5886" max="5887" width="10.7109375" style="153"/>
    <col min="5888" max="5892" width="9.28515625" style="153" customWidth="1"/>
    <col min="5893" max="5895" width="10.7109375" style="153"/>
    <col min="5896" max="5900" width="9.28515625" style="153" customWidth="1"/>
    <col min="5901" max="5903" width="10.7109375" style="153"/>
    <col min="5904" max="5906" width="9.28515625" style="153" customWidth="1"/>
    <col min="5907" max="5908" width="10.7109375" style="153"/>
    <col min="5909" max="5909" width="9.28515625" style="153" customWidth="1"/>
    <col min="5910" max="5911" width="10.7109375" style="153"/>
    <col min="5912" max="5912" width="9.28515625" style="153" customWidth="1"/>
    <col min="5913" max="5913" width="10.7109375" style="153"/>
    <col min="5914" max="5914" width="9.28515625" style="153" customWidth="1"/>
    <col min="5915" max="5915" width="10.7109375" style="153"/>
    <col min="5916" max="5917" width="9.28515625" style="153" customWidth="1"/>
    <col min="5918" max="5919" width="10.7109375" style="153"/>
    <col min="5920" max="5921" width="9.28515625" style="153" customWidth="1"/>
    <col min="5922" max="5924" width="10.7109375" style="153"/>
    <col min="5925" max="5925" width="9.28515625" style="153" customWidth="1"/>
    <col min="5926" max="5926" width="10.7109375" style="153"/>
    <col min="5927" max="5932" width="9.28515625" style="153" customWidth="1"/>
    <col min="5933" max="5935" width="10.7109375" style="153"/>
    <col min="5936" max="5937" width="9.28515625" style="153" customWidth="1"/>
    <col min="5938" max="5938" width="10.7109375" style="153"/>
    <col min="5939" max="5940" width="9.28515625" style="153" customWidth="1"/>
    <col min="5941" max="5943" width="10.7109375" style="153"/>
    <col min="5944" max="5944" width="9.28515625" style="153" customWidth="1"/>
    <col min="5945" max="5945" width="10.7109375" style="153"/>
    <col min="5946" max="5947" width="9.28515625" style="153" customWidth="1"/>
    <col min="5948" max="5948" width="10.7109375" style="153"/>
    <col min="5949" max="5949" width="9.28515625" style="153" customWidth="1"/>
    <col min="5950" max="5951" width="10.7109375" style="153"/>
    <col min="5952" max="5953" width="9.28515625" style="153" customWidth="1"/>
    <col min="5954" max="5956" width="10.7109375" style="153"/>
    <col min="5957" max="5957" width="9.28515625" style="153" customWidth="1"/>
    <col min="5958" max="5959" width="10.7109375" style="153"/>
    <col min="5960" max="5962" width="9.28515625" style="153" customWidth="1"/>
    <col min="5963" max="5963" width="10.7109375" style="153"/>
    <col min="5964" max="5964" width="9.28515625" style="153" customWidth="1"/>
    <col min="5965" max="5967" width="10.7109375" style="153"/>
    <col min="5968" max="5969" width="9.28515625" style="153" customWidth="1"/>
    <col min="5970" max="5972" width="10.7109375" style="153"/>
    <col min="5973" max="5973" width="9.28515625" style="153" customWidth="1"/>
    <col min="5974" max="5974" width="10.7109375" style="153"/>
    <col min="5975" max="5978" width="9.28515625" style="153" customWidth="1"/>
    <col min="5979" max="5979" width="10.7109375" style="153"/>
    <col min="5980" max="5980" width="9.28515625" style="153" customWidth="1"/>
    <col min="5981" max="5983" width="10.7109375" style="153"/>
    <col min="5984" max="5984" width="9.28515625" style="153" customWidth="1"/>
    <col min="5985" max="5985" width="10.7109375" style="153"/>
    <col min="5986" max="5987" width="9.28515625" style="153" customWidth="1"/>
    <col min="5988" max="5988" width="10.7109375" style="153"/>
    <col min="5989" max="5989" width="9.28515625" style="153" customWidth="1"/>
    <col min="5990" max="5991" width="10.7109375" style="153"/>
    <col min="5992" max="5992" width="9.28515625" style="153" customWidth="1"/>
    <col min="5993" max="5994" width="10.7109375" style="153"/>
    <col min="5995" max="5997" width="9.28515625" style="153" customWidth="1"/>
    <col min="5998" max="5999" width="10.7109375" style="153"/>
    <col min="6000" max="6000" width="9.28515625" style="153" customWidth="1"/>
    <col min="6001" max="6002" width="10.7109375" style="153"/>
    <col min="6003" max="6003" width="9.28515625" style="153" customWidth="1"/>
    <col min="6004" max="6004" width="10.7109375" style="153"/>
    <col min="6005" max="6005" width="9.28515625" style="153" customWidth="1"/>
    <col min="6006" max="6007" width="10.7109375" style="153"/>
    <col min="6008" max="6008" width="9.28515625" style="153" customWidth="1"/>
    <col min="6009" max="6009" width="10.7109375" style="153"/>
    <col min="6010" max="6010" width="9.28515625" style="153" customWidth="1"/>
    <col min="6011" max="6011" width="10.7109375" style="153"/>
    <col min="6012" max="6013" width="9.28515625" style="153" customWidth="1"/>
    <col min="6014" max="6015" width="10.7109375" style="153"/>
    <col min="6016" max="6018" width="9.28515625" style="153" customWidth="1"/>
    <col min="6019" max="6019" width="10.7109375" style="153"/>
    <col min="6020" max="6020" width="9.28515625" style="153" customWidth="1"/>
    <col min="6021" max="6023" width="10.7109375" style="153"/>
    <col min="6024" max="6025" width="9.28515625" style="153" customWidth="1"/>
    <col min="6026" max="6028" width="10.7109375" style="153"/>
    <col min="6029" max="6029" width="9.28515625" style="153" customWidth="1"/>
    <col min="6030" max="6030" width="10.7109375" style="153"/>
    <col min="6031" max="6032" width="9.28515625" style="153" customWidth="1"/>
    <col min="6033" max="6034" width="10.7109375" style="153"/>
    <col min="6035" max="6037" width="9.28515625" style="153" customWidth="1"/>
    <col min="6038" max="6039" width="10.7109375" style="153"/>
    <col min="6040" max="6041" width="9.28515625" style="153" customWidth="1"/>
    <col min="6042" max="6042" width="10.7109375" style="153"/>
    <col min="6043" max="6044" width="9.28515625" style="153" customWidth="1"/>
    <col min="6045" max="6047" width="10.7109375" style="153"/>
    <col min="6048" max="6048" width="9.28515625" style="153" customWidth="1"/>
    <col min="6049" max="6049" width="10.7109375" style="153"/>
    <col min="6050" max="6050" width="9.28515625" style="153" customWidth="1"/>
    <col min="6051" max="6051" width="10.7109375" style="153"/>
    <col min="6052" max="6053" width="9.28515625" style="153" customWidth="1"/>
    <col min="6054" max="6055" width="10.7109375" style="153"/>
    <col min="6056" max="6056" width="9.28515625" style="153" customWidth="1"/>
    <col min="6057" max="6057" width="10.7109375" style="153"/>
    <col min="6058" max="6061" width="9.28515625" style="153" customWidth="1"/>
    <col min="6062" max="6063" width="10.7109375" style="153"/>
    <col min="6064" max="6066" width="9.28515625" style="153" customWidth="1"/>
    <col min="6067" max="6067" width="10.7109375" style="153"/>
    <col min="6068" max="6068" width="9.28515625" style="153" customWidth="1"/>
    <col min="6069" max="6071" width="10.7109375" style="153"/>
    <col min="6072" max="6072" width="9.28515625" style="153" customWidth="1"/>
    <col min="6073" max="6076" width="10.7109375" style="153"/>
    <col min="6077" max="6077" width="9.28515625" style="153" customWidth="1"/>
    <col min="6078" max="6079" width="10.7109375" style="153"/>
    <col min="6080" max="6081" width="9.28515625" style="153" customWidth="1"/>
    <col min="6082" max="6082" width="10.7109375" style="153"/>
    <col min="6083" max="6084" width="9.28515625" style="153" customWidth="1"/>
    <col min="6085" max="6087" width="10.7109375" style="153"/>
    <col min="6088" max="6090" width="9.28515625" style="153" customWidth="1"/>
    <col min="6091" max="6094" width="10.7109375" style="153"/>
    <col min="6095" max="6096" width="9.28515625" style="153" customWidth="1"/>
    <col min="6097" max="6100" width="10.7109375" style="153"/>
    <col min="6101" max="6101" width="9.28515625" style="153" customWidth="1"/>
    <col min="6102" max="6102" width="10.7109375" style="153"/>
    <col min="6103" max="6104" width="9.28515625" style="153" customWidth="1"/>
    <col min="6105" max="6106" width="10.7109375" style="153"/>
    <col min="6107" max="6107" width="9.28515625" style="153" customWidth="1"/>
    <col min="6108" max="6108" width="10.7109375" style="153"/>
    <col min="6109" max="6109" width="9.28515625" style="153" customWidth="1"/>
    <col min="6110" max="6111" width="10.7109375" style="153"/>
    <col min="6112" max="6112" width="9.28515625" style="153" customWidth="1"/>
    <col min="6113" max="6113" width="10.7109375" style="153"/>
    <col min="6114" max="6114" width="9.28515625" style="153" customWidth="1"/>
    <col min="6115" max="6115" width="10.7109375" style="153"/>
    <col min="6116" max="6117" width="9.28515625" style="153" customWidth="1"/>
    <col min="6118" max="6119" width="10.7109375" style="153"/>
    <col min="6120" max="6120" width="9.28515625" style="153" customWidth="1"/>
    <col min="6121" max="6121" width="10.7109375" style="153"/>
    <col min="6122" max="6123" width="9.28515625" style="153" customWidth="1"/>
    <col min="6124" max="6127" width="10.7109375" style="153"/>
    <col min="6128" max="6129" width="9.28515625" style="153" customWidth="1"/>
    <col min="6130" max="6134" width="10.7109375" style="153"/>
    <col min="6135" max="6137" width="9.28515625" style="153" customWidth="1"/>
    <col min="6138" max="6138" width="10.7109375" style="153"/>
    <col min="6139" max="6139" width="9.28515625" style="153" customWidth="1"/>
    <col min="6140" max="6140" width="10.7109375" style="153"/>
    <col min="6141" max="6144" width="9.28515625" style="153" customWidth="1"/>
    <col min="6145" max="6145" width="10.7109375" style="153"/>
    <col min="6146" max="6147" width="9.28515625" style="153" customWidth="1"/>
    <col min="6148" max="6148" width="10.7109375" style="153"/>
    <col min="6149" max="6152" width="9.28515625" style="153" customWidth="1"/>
    <col min="6153" max="6153" width="10.7109375" style="153"/>
    <col min="6154" max="6155" width="9.28515625" style="153" customWidth="1"/>
    <col min="6156" max="6156" width="10.7109375" style="153"/>
    <col min="6157" max="6160" width="9.28515625" style="153" customWidth="1"/>
    <col min="6161" max="6161" width="10.7109375" style="153"/>
    <col min="6162" max="6163" width="9.28515625" style="153" customWidth="1"/>
    <col min="6164" max="6164" width="10.7109375" style="153"/>
    <col min="6165" max="6170" width="9.28515625" style="153" customWidth="1"/>
    <col min="6171" max="6174" width="10.7109375" style="153"/>
    <col min="6175" max="6176" width="9.28515625" style="153" customWidth="1"/>
    <col min="6177" max="6178" width="10.7109375" style="153"/>
    <col min="6179" max="6180" width="9.28515625" style="153" customWidth="1"/>
    <col min="6181" max="6183" width="10.7109375" style="153"/>
    <col min="6184" max="6186" width="9.28515625" style="153" customWidth="1"/>
    <col min="6187" max="6187" width="10.7109375" style="153"/>
    <col min="6188" max="6188" width="9.28515625" style="153" customWidth="1"/>
    <col min="6189" max="6191" width="10.7109375" style="153"/>
    <col min="6192" max="6193" width="9.28515625" style="153" customWidth="1"/>
    <col min="6194" max="6194" width="10.7109375" style="153"/>
    <col min="6195" max="6196" width="9.28515625" style="153" customWidth="1"/>
    <col min="6197" max="6199" width="10.7109375" style="153"/>
    <col min="6200" max="6200" width="9.28515625" style="153" customWidth="1"/>
    <col min="6201" max="6201" width="10.7109375" style="153"/>
    <col min="6202" max="6203" width="9.28515625" style="153" customWidth="1"/>
    <col min="6204" max="6204" width="10.7109375" style="153"/>
    <col min="6205" max="6205" width="9.28515625" style="153" customWidth="1"/>
    <col min="6206" max="6207" width="10.7109375" style="153"/>
    <col min="6208" max="6209" width="9.28515625" style="153" customWidth="1"/>
    <col min="6210" max="6212" width="10.7109375" style="153"/>
    <col min="6213" max="6213" width="9.28515625" style="153" customWidth="1"/>
    <col min="6214" max="6215" width="10.7109375" style="153"/>
    <col min="6216" max="6216" width="9.28515625" style="153" customWidth="1"/>
    <col min="6217" max="6219" width="10.7109375" style="153"/>
    <col min="6220" max="6221" width="9.28515625" style="153" customWidth="1"/>
    <col min="6222" max="6223" width="10.7109375" style="153"/>
    <col min="6224" max="6225" width="9.28515625" style="153" customWidth="1"/>
    <col min="6226" max="6230" width="10.7109375" style="153"/>
    <col min="6231" max="6232" width="9.28515625" style="153" customWidth="1"/>
    <col min="6233" max="6234" width="10.7109375" style="153"/>
    <col min="6235" max="6237" width="9.28515625" style="153" customWidth="1"/>
    <col min="6238" max="6239" width="10.7109375" style="153"/>
    <col min="6240" max="6240" width="9.28515625" style="153" customWidth="1"/>
    <col min="6241" max="6244" width="10.7109375" style="153"/>
    <col min="6245" max="6245" width="9.28515625" style="153" customWidth="1"/>
    <col min="6246" max="6247" width="10.7109375" style="153"/>
    <col min="6248" max="6248" width="9.28515625" style="153" customWidth="1"/>
    <col min="6249" max="6249" width="10.7109375" style="153"/>
    <col min="6250" max="6250" width="9.28515625" style="153" customWidth="1"/>
    <col min="6251" max="6252" width="10.7109375" style="153"/>
    <col min="6253" max="6253" width="9.28515625" style="153" customWidth="1"/>
    <col min="6254" max="6255" width="10.7109375" style="153"/>
    <col min="6256" max="6257" width="9.28515625" style="153" customWidth="1"/>
    <col min="6258" max="6260" width="10.7109375" style="153"/>
    <col min="6261" max="6261" width="9.28515625" style="153" customWidth="1"/>
    <col min="6262" max="6262" width="10.7109375" style="153"/>
    <col min="6263" max="6264" width="9.28515625" style="153" customWidth="1"/>
    <col min="6265" max="6265" width="10.7109375" style="153"/>
    <col min="6266" max="6269" width="9.28515625" style="153" customWidth="1"/>
    <col min="6270" max="6271" width="10.7109375" style="153"/>
    <col min="6272" max="6276" width="9.28515625" style="153" customWidth="1"/>
    <col min="6277" max="6279" width="10.7109375" style="153"/>
    <col min="6280" max="6284" width="9.28515625" style="153" customWidth="1"/>
    <col min="6285" max="6287" width="10.7109375" style="153"/>
    <col min="6288" max="6290" width="9.28515625" style="153" customWidth="1"/>
    <col min="6291" max="6292" width="10.7109375" style="153"/>
    <col min="6293" max="6293" width="9.28515625" style="153" customWidth="1"/>
    <col min="6294" max="6295" width="10.7109375" style="153"/>
    <col min="6296" max="6296" width="9.28515625" style="153" customWidth="1"/>
    <col min="6297" max="6297" width="10.7109375" style="153"/>
    <col min="6298" max="6298" width="9.28515625" style="153" customWidth="1"/>
    <col min="6299" max="6299" width="10.7109375" style="153"/>
    <col min="6300" max="6301" width="9.28515625" style="153" customWidth="1"/>
    <col min="6302" max="6303" width="10.7109375" style="153"/>
    <col min="6304" max="6305" width="9.28515625" style="153" customWidth="1"/>
    <col min="6306" max="6308" width="10.7109375" style="153"/>
    <col min="6309" max="6309" width="9.28515625" style="153" customWidth="1"/>
    <col min="6310" max="6310" width="10.7109375" style="153"/>
    <col min="6311" max="6313" width="9.28515625" style="153" customWidth="1"/>
    <col min="6314" max="6314" width="10.7109375" style="153"/>
    <col min="6315" max="6315" width="9.28515625" style="153" customWidth="1"/>
    <col min="6316" max="6316" width="10.7109375" style="153"/>
    <col min="6317" max="6317" width="9.28515625" style="153" customWidth="1"/>
    <col min="6318" max="6319" width="10.7109375" style="153"/>
    <col min="6320" max="6320" width="9.28515625" style="153" customWidth="1"/>
    <col min="6321" max="6324" width="10.7109375" style="153"/>
    <col min="6325" max="6325" width="9.28515625" style="153" customWidth="1"/>
    <col min="6326" max="6327" width="10.7109375" style="153"/>
    <col min="6328" max="6329" width="9.28515625" style="153" customWidth="1"/>
    <col min="6330" max="6330" width="10.7109375" style="153"/>
    <col min="6331" max="6333" width="9.28515625" style="153" customWidth="1"/>
    <col min="6334" max="6335" width="10.7109375" style="153"/>
    <col min="6336" max="6338" width="9.28515625" style="153" customWidth="1"/>
    <col min="6339" max="6339" width="10.7109375" style="153"/>
    <col min="6340" max="6340" width="9.28515625" style="153" customWidth="1"/>
    <col min="6341" max="6343" width="10.7109375" style="153"/>
    <col min="6344" max="6344" width="9.28515625" style="153" customWidth="1"/>
    <col min="6345" max="6345" width="10.7109375" style="153"/>
    <col min="6346" max="6347" width="9.28515625" style="153" customWidth="1"/>
    <col min="6348" max="6348" width="10.7109375" style="153"/>
    <col min="6349" max="6349" width="9.28515625" style="153" customWidth="1"/>
    <col min="6350" max="6351" width="10.7109375" style="153"/>
    <col min="6352" max="6352" width="9.28515625" style="153" customWidth="1"/>
    <col min="6353" max="6354" width="10.7109375" style="153"/>
    <col min="6355" max="6357" width="9.28515625" style="153" customWidth="1"/>
    <col min="6358" max="6359" width="10.7109375" style="153"/>
    <col min="6360" max="6360" width="9.28515625" style="153" customWidth="1"/>
    <col min="6361" max="6362" width="10.7109375" style="153"/>
    <col min="6363" max="6363" width="9.28515625" style="153" customWidth="1"/>
    <col min="6364" max="6364" width="10.7109375" style="153"/>
    <col min="6365" max="6365" width="9.28515625" style="153" customWidth="1"/>
    <col min="6366" max="6367" width="10.7109375" style="153"/>
    <col min="6368" max="6368" width="9.28515625" style="153" customWidth="1"/>
    <col min="6369" max="6369" width="10.7109375" style="153"/>
    <col min="6370" max="6370" width="9.28515625" style="153" customWidth="1"/>
    <col min="6371" max="6371" width="10.7109375" style="153"/>
    <col min="6372" max="6373" width="9.28515625" style="153" customWidth="1"/>
    <col min="6374" max="6375" width="10.7109375" style="153"/>
    <col min="6376" max="6378" width="9.28515625" style="153" customWidth="1"/>
    <col min="6379" max="6379" width="10.7109375" style="153"/>
    <col min="6380" max="6380" width="9.28515625" style="153" customWidth="1"/>
    <col min="6381" max="6383" width="10.7109375" style="153"/>
    <col min="6384" max="6386" width="9.28515625" style="153" customWidth="1"/>
    <col min="6387" max="6390" width="10.7109375" style="153"/>
    <col min="6391" max="6392" width="9.28515625" style="153" customWidth="1"/>
    <col min="6393" max="6396" width="10.7109375" style="153"/>
    <col min="6397" max="6397" width="9.28515625" style="153" customWidth="1"/>
    <col min="6398" max="6398" width="10.7109375" style="153"/>
    <col min="6399" max="6400" width="9.28515625" style="153" customWidth="1"/>
    <col min="6401" max="6402" width="10.7109375" style="153"/>
    <col min="6403" max="6404" width="9.28515625" style="153" customWidth="1"/>
    <col min="6405" max="6407" width="10.7109375" style="153"/>
    <col min="6408" max="6410" width="9.28515625" style="153" customWidth="1"/>
    <col min="6411" max="6411" width="10.7109375" style="153"/>
    <col min="6412" max="6412" width="9.28515625" style="153" customWidth="1"/>
    <col min="6413" max="6415" width="10.7109375" style="153"/>
    <col min="6416" max="6417" width="9.28515625" style="153" customWidth="1"/>
    <col min="6418" max="6418" width="10.7109375" style="153"/>
    <col min="6419" max="6420" width="9.28515625" style="153" customWidth="1"/>
    <col min="6421" max="6423" width="10.7109375" style="153"/>
    <col min="6424" max="6424" width="9.28515625" style="153" customWidth="1"/>
    <col min="6425" max="6425" width="10.7109375" style="153"/>
    <col min="6426" max="6427" width="9.28515625" style="153" customWidth="1"/>
    <col min="6428" max="6428" width="10.7109375" style="153"/>
    <col min="6429" max="6429" width="9.28515625" style="153" customWidth="1"/>
    <col min="6430" max="6431" width="10.7109375" style="153"/>
    <col min="6432" max="6433" width="9.28515625" style="153" customWidth="1"/>
    <col min="6434" max="6436" width="10.7109375" style="153"/>
    <col min="6437" max="6437" width="9.28515625" style="153" customWidth="1"/>
    <col min="6438" max="6439" width="10.7109375" style="153"/>
    <col min="6440" max="6440" width="9.28515625" style="153" customWidth="1"/>
    <col min="6441" max="6443" width="10.7109375" style="153"/>
    <col min="6444" max="6445" width="9.28515625" style="153" customWidth="1"/>
    <col min="6446" max="6447" width="10.7109375" style="153"/>
    <col min="6448" max="6449" width="9.28515625" style="153" customWidth="1"/>
    <col min="6450" max="6454" width="10.7109375" style="153"/>
    <col min="6455" max="6457" width="9.28515625" style="153" customWidth="1"/>
    <col min="6458" max="6458" width="10.7109375" style="153"/>
    <col min="6459" max="6459" width="9.28515625" style="153" customWidth="1"/>
    <col min="6460" max="6460" width="10.7109375" style="153"/>
    <col min="6461" max="6464" width="9.28515625" style="153" customWidth="1"/>
    <col min="6465" max="6465" width="10.7109375" style="153"/>
    <col min="6466" max="6467" width="9.28515625" style="153" customWidth="1"/>
    <col min="6468" max="6468" width="10.7109375" style="153"/>
    <col min="6469" max="6472" width="9.28515625" style="153" customWidth="1"/>
    <col min="6473" max="6473" width="10.7109375" style="153"/>
    <col min="6474" max="6475" width="9.28515625" style="153" customWidth="1"/>
    <col min="6476" max="6476" width="10.7109375" style="153"/>
    <col min="6477" max="6480" width="9.28515625" style="153" customWidth="1"/>
    <col min="6481" max="6481" width="10.7109375" style="153"/>
    <col min="6482" max="6483" width="9.28515625" style="153" customWidth="1"/>
    <col min="6484" max="6484" width="10.7109375" style="153"/>
    <col min="6485" max="6490" width="9.28515625" style="153" customWidth="1"/>
    <col min="6491" max="6494" width="10.7109375" style="153"/>
    <col min="6495" max="6496" width="9.28515625" style="153" customWidth="1"/>
    <col min="6497" max="6498" width="10.7109375" style="153"/>
    <col min="6499" max="6499" width="9.28515625" style="153" customWidth="1"/>
    <col min="6500" max="6500" width="10.7109375" style="153"/>
    <col min="6501" max="6501" width="9.28515625" style="153" customWidth="1"/>
    <col min="6502" max="6503" width="10.7109375" style="153"/>
    <col min="6504" max="6504" width="9.28515625" style="153" customWidth="1"/>
    <col min="6505" max="6505" width="10.7109375" style="153"/>
    <col min="6506" max="6506" width="9.28515625" style="153" customWidth="1"/>
    <col min="6507" max="6507" width="10.7109375" style="153"/>
    <col min="6508" max="6509" width="9.28515625" style="153" customWidth="1"/>
    <col min="6510" max="6511" width="10.7109375" style="153"/>
    <col min="6512" max="6512" width="9.28515625" style="153" customWidth="1"/>
    <col min="6513" max="6513" width="10.7109375" style="153"/>
    <col min="6514" max="6515" width="9.28515625" style="153" customWidth="1"/>
    <col min="6516" max="6519" width="10.7109375" style="153"/>
    <col min="6520" max="6521" width="9.28515625" style="153" customWidth="1"/>
    <col min="6522" max="6526" width="10.7109375" style="153"/>
    <col min="6527" max="6528" width="9.28515625" style="153" customWidth="1"/>
    <col min="6529" max="6530" width="10.7109375" style="153"/>
    <col min="6531" max="6533" width="9.28515625" style="153" customWidth="1"/>
    <col min="6534" max="6535" width="10.7109375" style="153"/>
    <col min="6536" max="6536" width="9.28515625" style="153" customWidth="1"/>
    <col min="6537" max="6540" width="10.7109375" style="153"/>
    <col min="6541" max="6541" width="9.28515625" style="153" customWidth="1"/>
    <col min="6542" max="6543" width="10.7109375" style="153"/>
    <col min="6544" max="6544" width="9.28515625" style="153" customWidth="1"/>
    <col min="6545" max="6545" width="10.7109375" style="153"/>
    <col min="6546" max="6546" width="9.28515625" style="153" customWidth="1"/>
    <col min="6547" max="6548" width="10.7109375" style="153"/>
    <col min="6549" max="6549" width="9.28515625" style="153" customWidth="1"/>
    <col min="6550" max="6551" width="10.7109375" style="153"/>
    <col min="6552" max="6553" width="9.28515625" style="153" customWidth="1"/>
    <col min="6554" max="6556" width="10.7109375" style="153"/>
    <col min="6557" max="6557" width="9.28515625" style="153" customWidth="1"/>
    <col min="6558" max="6558" width="10.7109375" style="153"/>
    <col min="6559" max="6560" width="9.28515625" style="153" customWidth="1"/>
    <col min="6561" max="6561" width="10.7109375" style="153"/>
    <col min="6562" max="6565" width="9.28515625" style="153" customWidth="1"/>
    <col min="6566" max="6567" width="10.7109375" style="153"/>
    <col min="6568" max="6572" width="9.28515625" style="153" customWidth="1"/>
    <col min="6573" max="6575" width="10.7109375" style="153"/>
    <col min="6576" max="6580" width="9.28515625" style="153" customWidth="1"/>
    <col min="6581" max="6583" width="10.7109375" style="153"/>
    <col min="6584" max="6586" width="9.28515625" style="153" customWidth="1"/>
    <col min="6587" max="6588" width="10.7109375" style="153"/>
    <col min="6589" max="6589" width="9.28515625" style="153" customWidth="1"/>
    <col min="6590" max="6591" width="10.7109375" style="153"/>
    <col min="6592" max="6592" width="9.28515625" style="153" customWidth="1"/>
    <col min="6593" max="6593" width="10.7109375" style="153"/>
    <col min="6594" max="6594" width="9.28515625" style="153" customWidth="1"/>
    <col min="6595" max="6595" width="10.7109375" style="153"/>
    <col min="6596" max="6597" width="9.28515625" style="153" customWidth="1"/>
    <col min="6598" max="6599" width="10.7109375" style="153"/>
    <col min="6600" max="6601" width="9.28515625" style="153" customWidth="1"/>
    <col min="6602" max="6604" width="10.7109375" style="153"/>
    <col min="6605" max="6605" width="9.28515625" style="153" customWidth="1"/>
    <col min="6606" max="6606" width="10.7109375" style="153"/>
    <col min="6607" max="6612" width="9.28515625" style="153" customWidth="1"/>
    <col min="6613" max="6615" width="10.7109375" style="153"/>
    <col min="6616" max="6617" width="9.28515625" style="153" customWidth="1"/>
    <col min="6618" max="6618" width="10.7109375" style="153"/>
    <col min="6619" max="6620" width="9.28515625" style="153" customWidth="1"/>
    <col min="6621" max="6623" width="10.7109375" style="153"/>
    <col min="6624" max="6624" width="9.28515625" style="153" customWidth="1"/>
    <col min="6625" max="6625" width="10.7109375" style="153"/>
    <col min="6626" max="6627" width="9.28515625" style="153" customWidth="1"/>
    <col min="6628" max="6628" width="10.7109375" style="153"/>
    <col min="6629" max="6629" width="9.28515625" style="153" customWidth="1"/>
    <col min="6630" max="6631" width="10.7109375" style="153"/>
    <col min="6632" max="6633" width="9.28515625" style="153" customWidth="1"/>
    <col min="6634" max="6636" width="10.7109375" style="153"/>
    <col min="6637" max="6637" width="9.28515625" style="153" customWidth="1"/>
    <col min="6638" max="6639" width="10.7109375" style="153"/>
    <col min="6640" max="6642" width="9.28515625" style="153" customWidth="1"/>
    <col min="6643" max="6643" width="10.7109375" style="153"/>
    <col min="6644" max="6644" width="9.28515625" style="153" customWidth="1"/>
    <col min="6645" max="6647" width="10.7109375" style="153"/>
    <col min="6648" max="6649" width="9.28515625" style="153" customWidth="1"/>
    <col min="6650" max="6652" width="10.7109375" style="153"/>
    <col min="6653" max="6653" width="9.28515625" style="153" customWidth="1"/>
    <col min="6654" max="6654" width="10.7109375" style="153"/>
    <col min="6655" max="6658" width="9.28515625" style="153" customWidth="1"/>
    <col min="6659" max="6659" width="10.7109375" style="153"/>
    <col min="6660" max="6660" width="9.28515625" style="153" customWidth="1"/>
    <col min="6661" max="6663" width="10.7109375" style="153"/>
    <col min="6664" max="6664" width="9.28515625" style="153" customWidth="1"/>
    <col min="6665" max="6665" width="10.7109375" style="153"/>
    <col min="6666" max="6667" width="9.28515625" style="153" customWidth="1"/>
    <col min="6668" max="6668" width="10.7109375" style="153"/>
    <col min="6669" max="6669" width="9.28515625" style="153" customWidth="1"/>
    <col min="6670" max="6671" width="10.7109375" style="153"/>
    <col min="6672" max="6672" width="9.28515625" style="153" customWidth="1"/>
    <col min="6673" max="6674" width="10.7109375" style="153"/>
    <col min="6675" max="6677" width="9.28515625" style="153" customWidth="1"/>
    <col min="6678" max="6679" width="10.7109375" style="153"/>
    <col min="6680" max="6680" width="9.28515625" style="153" customWidth="1"/>
    <col min="6681" max="6682" width="10.7109375" style="153"/>
    <col min="6683" max="6683" width="9.28515625" style="153" customWidth="1"/>
    <col min="6684" max="6684" width="10.7109375" style="153"/>
    <col min="6685" max="6685" width="9.28515625" style="153" customWidth="1"/>
    <col min="6686" max="6687" width="10.7109375" style="153"/>
    <col min="6688" max="6688" width="9.28515625" style="153" customWidth="1"/>
    <col min="6689" max="6689" width="10.7109375" style="153"/>
    <col min="6690" max="6690" width="9.28515625" style="153" customWidth="1"/>
    <col min="6691" max="6691" width="10.7109375" style="153"/>
    <col min="6692" max="6693" width="9.28515625" style="153" customWidth="1"/>
    <col min="6694" max="6695" width="10.7109375" style="153"/>
    <col min="6696" max="6698" width="9.28515625" style="153" customWidth="1"/>
    <col min="6699" max="6699" width="10.7109375" style="153"/>
    <col min="6700" max="6700" width="9.28515625" style="153" customWidth="1"/>
    <col min="6701" max="6703" width="10.7109375" style="153"/>
    <col min="6704" max="6705" width="9.28515625" style="153" customWidth="1"/>
    <col min="6706" max="6708" width="10.7109375" style="153"/>
    <col min="6709" max="6709" width="9.28515625" style="153" customWidth="1"/>
    <col min="6710" max="6710" width="10.7109375" style="153"/>
    <col min="6711" max="6712" width="9.28515625" style="153" customWidth="1"/>
    <col min="6713" max="6713" width="10.7109375" style="153"/>
    <col min="6714" max="6715" width="9.28515625" style="153" customWidth="1"/>
    <col min="6716" max="6716" width="10.7109375" style="153"/>
    <col min="6717" max="6717" width="9.28515625" style="153" customWidth="1"/>
    <col min="6718" max="6719" width="10.7109375" style="153"/>
    <col min="6720" max="6722" width="9.28515625" style="153" customWidth="1"/>
    <col min="6723" max="6723" width="10.7109375" style="153"/>
    <col min="6724" max="6724" width="9.28515625" style="153" customWidth="1"/>
    <col min="6725" max="6727" width="10.7109375" style="153"/>
    <col min="6728" max="6728" width="9.28515625" style="153" customWidth="1"/>
    <col min="6729" max="6729" width="10.7109375" style="153"/>
    <col min="6730" max="6730" width="9.28515625" style="153" customWidth="1"/>
    <col min="6731" max="6731" width="10.7109375" style="153"/>
    <col min="6732" max="6733" width="9.28515625" style="153" customWidth="1"/>
    <col min="6734" max="6735" width="10.7109375" style="153"/>
    <col min="6736" max="6736" width="9.28515625" style="153" customWidth="1"/>
    <col min="6737" max="6737" width="10.7109375" style="153"/>
    <col min="6738" max="6738" width="9.28515625" style="153" customWidth="1"/>
    <col min="6739" max="6740" width="10.7109375" style="153"/>
    <col min="6741" max="6741" width="9.28515625" style="153" customWidth="1"/>
    <col min="6742" max="6743" width="10.7109375" style="153"/>
    <col min="6744" max="6744" width="9.28515625" style="153" customWidth="1"/>
    <col min="6745" max="6745" width="10.7109375" style="153"/>
    <col min="6746" max="6750" width="9.28515625" style="153" customWidth="1"/>
    <col min="6751" max="6751" width="10.7109375" style="153"/>
    <col min="6752" max="6753" width="9.28515625" style="153" customWidth="1"/>
    <col min="6754" max="6754" width="10.7109375" style="153"/>
    <col min="6755" max="6756" width="9.28515625" style="153" customWidth="1"/>
    <col min="6757" max="6759" width="10.7109375" style="153"/>
    <col min="6760" max="6761" width="9.28515625" style="153" customWidth="1"/>
    <col min="6762" max="6762" width="10.7109375" style="153"/>
    <col min="6763" max="6764" width="9.28515625" style="153" customWidth="1"/>
    <col min="6765" max="6767" width="10.7109375" style="153"/>
    <col min="6768" max="6768" width="9.28515625" style="153" customWidth="1"/>
    <col min="6769" max="6769" width="10.7109375" style="153"/>
    <col min="6770" max="6773" width="9.28515625" style="153" customWidth="1"/>
    <col min="6774" max="6775" width="10.7109375" style="153"/>
    <col min="6776" max="6776" width="9.28515625" style="153" customWidth="1"/>
    <col min="6777" max="6777" width="10.7109375" style="153"/>
    <col min="6778" max="6779" width="9.28515625" style="153" customWidth="1"/>
    <col min="6780" max="6783" width="10.7109375" style="153"/>
    <col min="6784" max="6786" width="9.28515625" style="153" customWidth="1"/>
    <col min="6787" max="6790" width="10.7109375" style="153"/>
    <col min="6791" max="6792" width="9.28515625" style="153" customWidth="1"/>
    <col min="6793" max="6796" width="10.7109375" style="153"/>
    <col min="6797" max="6797" width="9.28515625" style="153" customWidth="1"/>
    <col min="6798" max="6798" width="10.7109375" style="153"/>
    <col min="6799" max="6800" width="9.28515625" style="153" customWidth="1"/>
    <col min="6801" max="6802" width="10.7109375" style="153"/>
    <col min="6803" max="6803" width="9.28515625" style="153" customWidth="1"/>
    <col min="6804" max="6804" width="10.7109375" style="153"/>
    <col min="6805" max="6805" width="9.28515625" style="153" customWidth="1"/>
    <col min="6806" max="6807" width="10.7109375" style="153"/>
    <col min="6808" max="6808" width="9.28515625" style="153" customWidth="1"/>
    <col min="6809" max="6809" width="10.7109375" style="153"/>
    <col min="6810" max="6810" width="9.28515625" style="153" customWidth="1"/>
    <col min="6811" max="6811" width="10.7109375" style="153"/>
    <col min="6812" max="6813" width="9.28515625" style="153" customWidth="1"/>
    <col min="6814" max="6815" width="10.7109375" style="153"/>
    <col min="6816" max="6816" width="9.28515625" style="153" customWidth="1"/>
    <col min="6817" max="6817" width="10.7109375" style="153"/>
    <col min="6818" max="6819" width="9.28515625" style="153" customWidth="1"/>
    <col min="6820" max="6823" width="10.7109375" style="153"/>
    <col min="6824" max="6825" width="9.28515625" style="153" customWidth="1"/>
    <col min="6826" max="6830" width="10.7109375" style="153"/>
    <col min="6831" max="6833" width="9.28515625" style="153" customWidth="1"/>
    <col min="6834" max="6834" width="10.7109375" style="153"/>
    <col min="6835" max="6835" width="9.28515625" style="153" customWidth="1"/>
    <col min="6836" max="6836" width="10.7109375" style="153"/>
    <col min="6837" max="6840" width="9.28515625" style="153" customWidth="1"/>
    <col min="6841" max="6841" width="10.7109375" style="153"/>
    <col min="6842" max="6843" width="9.28515625" style="153" customWidth="1"/>
    <col min="6844" max="6844" width="10.7109375" style="153"/>
    <col min="6845" max="6848" width="9.28515625" style="153" customWidth="1"/>
    <col min="6849" max="6849" width="10.7109375" style="153"/>
    <col min="6850" max="6851" width="9.28515625" style="153" customWidth="1"/>
    <col min="6852" max="6852" width="10.7109375" style="153"/>
    <col min="6853" max="6856" width="9.28515625" style="153" customWidth="1"/>
    <col min="6857" max="6857" width="10.7109375" style="153"/>
    <col min="6858" max="6859" width="9.28515625" style="153" customWidth="1"/>
    <col min="6860" max="6860" width="10.7109375" style="153"/>
    <col min="6861" max="6866" width="9.28515625" style="153" customWidth="1"/>
    <col min="6867" max="6870" width="10.7109375" style="153"/>
    <col min="6871" max="6872" width="9.28515625" style="153" customWidth="1"/>
    <col min="6873" max="6873" width="10.7109375" style="153"/>
    <col min="6874" max="6877" width="9.28515625" style="153" customWidth="1"/>
    <col min="6878" max="6879" width="10.7109375" style="153"/>
    <col min="6880" max="6881" width="9.28515625" style="153" customWidth="1"/>
    <col min="6882" max="6882" width="10.7109375" style="153"/>
    <col min="6883" max="6884" width="9.28515625" style="153" customWidth="1"/>
    <col min="6885" max="6887" width="10.7109375" style="153"/>
    <col min="6888" max="6889" width="9.28515625" style="153" customWidth="1"/>
    <col min="6890" max="6890" width="10.7109375" style="153"/>
    <col min="6891" max="6892" width="9.28515625" style="153" customWidth="1"/>
    <col min="6893" max="6895" width="10.7109375" style="153"/>
    <col min="6896" max="6896" width="9.28515625" style="153" customWidth="1"/>
    <col min="6897" max="6897" width="10.7109375" style="153"/>
    <col min="6898" max="6901" width="9.28515625" style="153" customWidth="1"/>
    <col min="6902" max="6903" width="10.7109375" style="153"/>
    <col min="6904" max="6904" width="9.28515625" style="153" customWidth="1"/>
    <col min="6905" max="6905" width="10.7109375" style="153"/>
    <col min="6906" max="6907" width="9.28515625" style="153" customWidth="1"/>
    <col min="6908" max="6911" width="10.7109375" style="153"/>
    <col min="6912" max="6913" width="9.28515625" style="153" customWidth="1"/>
    <col min="6914" max="6918" width="10.7109375" style="153"/>
    <col min="6919" max="6921" width="9.28515625" style="153" customWidth="1"/>
    <col min="6922" max="6922" width="10.7109375" style="153"/>
    <col min="6923" max="6923" width="9.28515625" style="153" customWidth="1"/>
    <col min="6924" max="6924" width="10.7109375" style="153"/>
    <col min="6925" max="6928" width="9.28515625" style="153" customWidth="1"/>
    <col min="6929" max="6929" width="10.7109375" style="153"/>
    <col min="6930" max="6931" width="9.28515625" style="153" customWidth="1"/>
    <col min="6932" max="6932" width="10.7109375" style="153"/>
    <col min="6933" max="6936" width="9.28515625" style="153" customWidth="1"/>
    <col min="6937" max="6937" width="10.7109375" style="153"/>
    <col min="6938" max="6939" width="9.28515625" style="153" customWidth="1"/>
    <col min="6940" max="6940" width="10.7109375" style="153"/>
    <col min="6941" max="6944" width="9.28515625" style="153" customWidth="1"/>
    <col min="6945" max="6945" width="10.7109375" style="153"/>
    <col min="6946" max="6947" width="9.28515625" style="153" customWidth="1"/>
    <col min="6948" max="6948" width="10.7109375" style="153"/>
    <col min="6949" max="6952" width="9.28515625" style="153" customWidth="1"/>
    <col min="6953" max="6953" width="10.7109375" style="153"/>
    <col min="6954" max="6955" width="9.28515625" style="153" customWidth="1"/>
    <col min="6956" max="6956" width="10.7109375" style="153"/>
    <col min="6957" max="6962" width="9.28515625" style="153" customWidth="1"/>
    <col min="6963" max="6966" width="10.7109375" style="153"/>
    <col min="6967" max="6970" width="9.28515625" style="153" customWidth="1"/>
    <col min="6971" max="6971" width="10.7109375" style="153"/>
    <col min="6972" max="6973" width="9.28515625" style="153" customWidth="1"/>
    <col min="6974" max="6975" width="10.7109375" style="153"/>
    <col min="6976" max="6976" width="9.28515625" style="153" customWidth="1"/>
    <col min="6977" max="6977" width="10.7109375" style="153"/>
    <col min="6978" max="6979" width="9.28515625" style="153" customWidth="1"/>
    <col min="6980" max="6980" width="10.7109375" style="153"/>
    <col min="6981" max="6981" width="9.28515625" style="153" customWidth="1"/>
    <col min="6982" max="6983" width="10.7109375" style="153"/>
    <col min="6984" max="6984" width="9.28515625" style="153" customWidth="1"/>
    <col min="6985" max="6986" width="10.7109375" style="153"/>
    <col min="6987" max="6989" width="9.28515625" style="153" customWidth="1"/>
    <col min="6990" max="6991" width="10.7109375" style="153"/>
    <col min="6992" max="6994" width="9.28515625" style="153" customWidth="1"/>
    <col min="6995" max="6995" width="10.7109375" style="153"/>
    <col min="6996" max="6996" width="9.28515625" style="153" customWidth="1"/>
    <col min="6997" max="6999" width="10.7109375" style="153"/>
    <col min="7000" max="7001" width="9.28515625" style="153" customWidth="1"/>
    <col min="7002" max="7006" width="10.7109375" style="153"/>
    <col min="7007" max="7009" width="9.28515625" style="153" customWidth="1"/>
    <col min="7010" max="7010" width="10.7109375" style="153"/>
    <col min="7011" max="7011" width="9.28515625" style="153" customWidth="1"/>
    <col min="7012" max="7012" width="10.7109375" style="153"/>
    <col min="7013" max="7016" width="9.28515625" style="153" customWidth="1"/>
    <col min="7017" max="7017" width="10.7109375" style="153"/>
    <col min="7018" max="7019" width="9.28515625" style="153" customWidth="1"/>
    <col min="7020" max="7020" width="10.7109375" style="153"/>
    <col min="7021" max="7024" width="9.28515625" style="153" customWidth="1"/>
    <col min="7025" max="7025" width="10.7109375" style="153"/>
    <col min="7026" max="7027" width="9.28515625" style="153" customWidth="1"/>
    <col min="7028" max="7028" width="10.7109375" style="153"/>
    <col min="7029" max="7032" width="9.28515625" style="153" customWidth="1"/>
    <col min="7033" max="7033" width="10.7109375" style="153"/>
    <col min="7034" max="7035" width="9.28515625" style="153" customWidth="1"/>
    <col min="7036" max="7036" width="10.7109375" style="153"/>
    <col min="7037" max="7040" width="9.28515625" style="153" customWidth="1"/>
    <col min="7041" max="7041" width="10.7109375" style="153"/>
    <col min="7042" max="7043" width="9.28515625" style="153" customWidth="1"/>
    <col min="7044" max="7044" width="10.7109375" style="153"/>
    <col min="7045" max="7048" width="9.28515625" style="153" customWidth="1"/>
    <col min="7049" max="7049" width="10.7109375" style="153"/>
    <col min="7050" max="7051" width="9.28515625" style="153" customWidth="1"/>
    <col min="7052" max="7052" width="10.7109375" style="153"/>
    <col min="7053" max="7058" width="9.28515625" style="153" customWidth="1"/>
    <col min="7059" max="7062" width="10.7109375" style="153"/>
    <col min="7063" max="7064" width="9.28515625" style="153" customWidth="1"/>
    <col min="7065" max="7066" width="10.7109375" style="153"/>
    <col min="7067" max="7067" width="9.28515625" style="153" customWidth="1"/>
    <col min="7068" max="7068" width="10.7109375" style="153"/>
    <col min="7069" max="7069" width="9.28515625" style="153" customWidth="1"/>
    <col min="7070" max="7071" width="10.7109375" style="153"/>
    <col min="7072" max="7072" width="9.28515625" style="153" customWidth="1"/>
    <col min="7073" max="7073" width="10.7109375" style="153"/>
    <col min="7074" max="7074" width="9.28515625" style="153" customWidth="1"/>
    <col min="7075" max="7075" width="10.7109375" style="153"/>
    <col min="7076" max="7077" width="9.28515625" style="153" customWidth="1"/>
    <col min="7078" max="7079" width="10.7109375" style="153"/>
    <col min="7080" max="7080" width="9.28515625" style="153" customWidth="1"/>
    <col min="7081" max="7081" width="10.7109375" style="153"/>
    <col min="7082" max="7083" width="9.28515625" style="153" customWidth="1"/>
    <col min="7084" max="7087" width="10.7109375" style="153"/>
    <col min="7088" max="7089" width="9.28515625" style="153" customWidth="1"/>
    <col min="7090" max="7094" width="10.7109375" style="153"/>
    <col min="7095" max="7096" width="9.28515625" style="153" customWidth="1"/>
    <col min="7097" max="7098" width="10.7109375" style="153"/>
    <col min="7099" max="7101" width="9.28515625" style="153" customWidth="1"/>
    <col min="7102" max="7103" width="10.7109375" style="153"/>
    <col min="7104" max="7104" width="9.28515625" style="153" customWidth="1"/>
    <col min="7105" max="7108" width="10.7109375" style="153"/>
    <col min="7109" max="7109" width="9.28515625" style="153" customWidth="1"/>
    <col min="7110" max="7111" width="10.7109375" style="153"/>
    <col min="7112" max="7112" width="9.28515625" style="153" customWidth="1"/>
    <col min="7113" max="7113" width="10.7109375" style="153"/>
    <col min="7114" max="7114" width="9.28515625" style="153" customWidth="1"/>
    <col min="7115" max="7116" width="10.7109375" style="153"/>
    <col min="7117" max="7117" width="9.28515625" style="153" customWidth="1"/>
    <col min="7118" max="7119" width="10.7109375" style="153"/>
    <col min="7120" max="7121" width="9.28515625" style="153" customWidth="1"/>
    <col min="7122" max="7124" width="10.7109375" style="153"/>
    <col min="7125" max="7125" width="9.28515625" style="153" customWidth="1"/>
    <col min="7126" max="7126" width="10.7109375" style="153"/>
    <col min="7127" max="7128" width="9.28515625" style="153" customWidth="1"/>
    <col min="7129" max="7129" width="10.7109375" style="153"/>
    <col min="7130" max="7133" width="9.28515625" style="153" customWidth="1"/>
    <col min="7134" max="7135" width="10.7109375" style="153"/>
    <col min="7136" max="7140" width="9.28515625" style="153" customWidth="1"/>
    <col min="7141" max="7143" width="10.7109375" style="153"/>
    <col min="7144" max="7148" width="9.28515625" style="153" customWidth="1"/>
    <col min="7149" max="7151" width="10.7109375" style="153"/>
    <col min="7152" max="7154" width="9.28515625" style="153" customWidth="1"/>
    <col min="7155" max="7156" width="10.7109375" style="153"/>
    <col min="7157" max="7157" width="9.28515625" style="153" customWidth="1"/>
    <col min="7158" max="7159" width="10.7109375" style="153"/>
    <col min="7160" max="7160" width="9.28515625" style="153" customWidth="1"/>
    <col min="7161" max="7161" width="10.7109375" style="153"/>
    <col min="7162" max="7162" width="9.28515625" style="153" customWidth="1"/>
    <col min="7163" max="7163" width="10.7109375" style="153"/>
    <col min="7164" max="7165" width="9.28515625" style="153" customWidth="1"/>
    <col min="7166" max="7167" width="10.7109375" style="153"/>
    <col min="7168" max="7169" width="9.28515625" style="153" customWidth="1"/>
    <col min="7170" max="7172" width="10.7109375" style="153"/>
    <col min="7173" max="7173" width="9.28515625" style="153" customWidth="1"/>
    <col min="7174" max="7174" width="10.7109375" style="153"/>
    <col min="7175" max="7180" width="9.28515625" style="153" customWidth="1"/>
    <col min="7181" max="7183" width="10.7109375" style="153"/>
    <col min="7184" max="7185" width="9.28515625" style="153" customWidth="1"/>
    <col min="7186" max="7186" width="10.7109375" style="153"/>
    <col min="7187" max="7188" width="9.28515625" style="153" customWidth="1"/>
    <col min="7189" max="7191" width="10.7109375" style="153"/>
    <col min="7192" max="7192" width="9.28515625" style="153" customWidth="1"/>
    <col min="7193" max="7193" width="10.7109375" style="153"/>
    <col min="7194" max="7195" width="9.28515625" style="153" customWidth="1"/>
    <col min="7196" max="7196" width="10.7109375" style="153"/>
    <col min="7197" max="7197" width="9.28515625" style="153" customWidth="1"/>
    <col min="7198" max="7199" width="10.7109375" style="153"/>
    <col min="7200" max="7201" width="9.28515625" style="153" customWidth="1"/>
    <col min="7202" max="7204" width="10.7109375" style="153"/>
    <col min="7205" max="7205" width="9.28515625" style="153" customWidth="1"/>
    <col min="7206" max="7207" width="10.7109375" style="153"/>
    <col min="7208" max="7210" width="9.28515625" style="153" customWidth="1"/>
    <col min="7211" max="7211" width="10.7109375" style="153"/>
    <col min="7212" max="7212" width="9.28515625" style="153" customWidth="1"/>
    <col min="7213" max="7215" width="10.7109375" style="153"/>
    <col min="7216" max="7217" width="9.28515625" style="153" customWidth="1"/>
    <col min="7218" max="7220" width="10.7109375" style="153"/>
    <col min="7221" max="7221" width="9.28515625" style="153" customWidth="1"/>
    <col min="7222" max="7222" width="10.7109375" style="153"/>
    <col min="7223" max="7228" width="9.28515625" style="153" customWidth="1"/>
    <col min="7229" max="7229" width="10.7109375" style="153"/>
    <col min="7230" max="7230" width="9.28515625" style="153" customWidth="1"/>
    <col min="7231" max="7231" width="10.7109375" style="153"/>
    <col min="7232" max="7232" width="9.28515625" style="153" customWidth="1"/>
    <col min="7233" max="7233" width="10.7109375" style="153"/>
    <col min="7234" max="7237" width="9.28515625" style="153" customWidth="1"/>
    <col min="7238" max="7239" width="10.7109375" style="153"/>
    <col min="7240" max="7244" width="9.28515625" style="153" customWidth="1"/>
    <col min="7245" max="7247" width="10.7109375" style="153"/>
    <col min="7248" max="7248" width="9.28515625" style="153" customWidth="1"/>
    <col min="7249" max="7249" width="10.7109375" style="153"/>
    <col min="7250" max="7250" width="9.28515625" style="153" customWidth="1"/>
    <col min="7251" max="7251" width="10.7109375" style="153"/>
    <col min="7252" max="7253" width="9.28515625" style="153" customWidth="1"/>
    <col min="7254" max="7255" width="10.7109375" style="153"/>
    <col min="7256" max="7257" width="9.28515625" style="153" customWidth="1"/>
    <col min="7258" max="7258" width="10.7109375" style="153"/>
    <col min="7259" max="7260" width="9.28515625" style="153" customWidth="1"/>
    <col min="7261" max="7263" width="10.7109375" style="153"/>
    <col min="7264" max="7264" width="9.28515625" style="153" customWidth="1"/>
    <col min="7265" max="7265" width="10.7109375" style="153"/>
    <col min="7266" max="7267" width="9.28515625" style="153" customWidth="1"/>
    <col min="7268" max="7268" width="10.7109375" style="153"/>
    <col min="7269" max="7270" width="9.28515625" style="153" customWidth="1"/>
    <col min="7271" max="7271" width="10.7109375" style="153"/>
    <col min="7272" max="7273" width="9.28515625" style="153" customWidth="1"/>
    <col min="7274" max="7276" width="10.7109375" style="153"/>
    <col min="7277" max="7277" width="9.28515625" style="153" customWidth="1"/>
    <col min="7278" max="7279" width="10.7109375" style="153"/>
    <col min="7280" max="7281" width="9.28515625" style="153" customWidth="1"/>
    <col min="7282" max="7283" width="10.7109375" style="153"/>
    <col min="7284" max="7285" width="9.28515625" style="153" customWidth="1"/>
    <col min="7286" max="7287" width="10.7109375" style="153"/>
    <col min="7288" max="7288" width="9.28515625" style="153" customWidth="1"/>
    <col min="7289" max="7292" width="10.7109375" style="153"/>
    <col min="7293" max="7293" width="9.28515625" style="153" customWidth="1"/>
    <col min="7294" max="7295" width="10.7109375" style="153"/>
    <col min="7296" max="7297" width="9.28515625" style="153" customWidth="1"/>
    <col min="7298" max="7300" width="10.7109375" style="153"/>
    <col min="7301" max="7301" width="9.28515625" style="153" customWidth="1"/>
    <col min="7302" max="7302" width="10.7109375" style="153"/>
    <col min="7303" max="7308" width="9.28515625" style="153" customWidth="1"/>
    <col min="7309" max="7309" width="10.7109375" style="153"/>
    <col min="7310" max="7310" width="9.28515625" style="153" customWidth="1"/>
    <col min="7311" max="7311" width="10.7109375" style="153"/>
    <col min="7312" max="7312" width="9.28515625" style="153" customWidth="1"/>
    <col min="7313" max="7313" width="10.7109375" style="153"/>
    <col min="7314" max="7314" width="9.28515625" style="153" customWidth="1"/>
    <col min="7315" max="7316" width="10.7109375" style="153"/>
    <col min="7317" max="7318" width="9.28515625" style="153" customWidth="1"/>
    <col min="7319" max="7319" width="10.7109375" style="153"/>
    <col min="7320" max="7320" width="9.28515625" style="153" customWidth="1"/>
    <col min="7321" max="7321" width="10.7109375" style="153"/>
    <col min="7322" max="7322" width="9.28515625" style="153" customWidth="1"/>
    <col min="7323" max="7323" width="10.7109375" style="153"/>
    <col min="7324" max="7324" width="9.28515625" style="153" customWidth="1"/>
    <col min="7325" max="7325" width="10.7109375" style="153"/>
    <col min="7326" max="7326" width="9.28515625" style="153" customWidth="1"/>
    <col min="7327" max="7327" width="10.7109375" style="153"/>
    <col min="7328" max="7329" width="9.28515625" style="153" customWidth="1"/>
    <col min="7330" max="7332" width="10.7109375" style="153"/>
    <col min="7333" max="7333" width="9.28515625" style="153" customWidth="1"/>
    <col min="7334" max="7335" width="10.7109375" style="153"/>
    <col min="7336" max="7336" width="9.28515625" style="153" customWidth="1"/>
    <col min="7337" max="7337" width="10.7109375" style="153"/>
    <col min="7338" max="7341" width="9.28515625" style="153" customWidth="1"/>
    <col min="7342" max="7343" width="10.7109375" style="153"/>
    <col min="7344" max="7346" width="9.28515625" style="153" customWidth="1"/>
    <col min="7347" max="7347" width="10.7109375" style="153"/>
    <col min="7348" max="7349" width="9.28515625" style="153" customWidth="1"/>
    <col min="7350" max="7351" width="10.7109375" style="153"/>
    <col min="7352" max="7353" width="9.28515625" style="153" customWidth="1"/>
    <col min="7354" max="7354" width="10.7109375" style="153"/>
    <col min="7355" max="7355" width="9.28515625" style="153" customWidth="1"/>
    <col min="7356" max="7356" width="10.7109375" style="153"/>
    <col min="7357" max="7357" width="9.28515625" style="153" customWidth="1"/>
    <col min="7358" max="7359" width="10.7109375" style="153"/>
    <col min="7360" max="7360" width="9.28515625" style="153" customWidth="1"/>
    <col min="7361" max="7361" width="10.7109375" style="153"/>
    <col min="7362" max="7362" width="9.28515625" style="153" customWidth="1"/>
    <col min="7363" max="7363" width="10.7109375" style="153"/>
    <col min="7364" max="7364" width="9.28515625" style="153" customWidth="1"/>
    <col min="7365" max="7367" width="10.7109375" style="153"/>
    <col min="7368" max="7368" width="9.28515625" style="153" customWidth="1"/>
    <col min="7369" max="7370" width="10.7109375" style="153"/>
    <col min="7371" max="7372" width="9.28515625" style="153" customWidth="1"/>
    <col min="7373" max="7375" width="10.7109375" style="153"/>
    <col min="7376" max="7378" width="9.28515625" style="153" customWidth="1"/>
    <col min="7379" max="7379" width="10.7109375" style="153"/>
    <col min="7380" max="7380" width="9.28515625" style="153" customWidth="1"/>
    <col min="7381" max="7383" width="10.7109375" style="153"/>
    <col min="7384" max="7384" width="9.28515625" style="153" customWidth="1"/>
    <col min="7385" max="7385" width="10.7109375" style="153"/>
    <col min="7386" max="7386" width="9.28515625" style="153" customWidth="1"/>
    <col min="7387" max="7387" width="10.7109375" style="153"/>
    <col min="7388" max="7389" width="9.28515625" style="153" customWidth="1"/>
    <col min="7390" max="7391" width="10.7109375" style="153"/>
    <col min="7392" max="7394" width="9.28515625" style="153" customWidth="1"/>
    <col min="7395" max="7395" width="10.7109375" style="153"/>
    <col min="7396" max="7397" width="9.28515625" style="153" customWidth="1"/>
    <col min="7398" max="7399" width="10.7109375" style="153"/>
    <col min="7400" max="7404" width="9.28515625" style="153" customWidth="1"/>
    <col min="7405" max="7405" width="10.7109375" style="153"/>
    <col min="7406" max="7406" width="9.28515625" style="153" customWidth="1"/>
    <col min="7407" max="7407" width="10.7109375" style="153"/>
    <col min="7408" max="7408" width="9.28515625" style="153" customWidth="1"/>
    <col min="7409" max="7409" width="10.7109375" style="153"/>
    <col min="7410" max="7413" width="9.28515625" style="153" customWidth="1"/>
    <col min="7414" max="7415" width="10.7109375" style="153"/>
    <col min="7416" max="7416" width="9.28515625" style="153" customWidth="1"/>
    <col min="7417" max="7419" width="10.7109375" style="153"/>
    <col min="7420" max="7421" width="9.28515625" style="153" customWidth="1"/>
    <col min="7422" max="7423" width="10.7109375" style="153"/>
    <col min="7424" max="7424" width="9.28515625" style="153" customWidth="1"/>
    <col min="7425" max="7425" width="10.7109375" style="153"/>
    <col min="7426" max="7426" width="9.28515625" style="153" customWidth="1"/>
    <col min="7427" max="7427" width="10.7109375" style="153"/>
    <col min="7428" max="7429" width="9.28515625" style="153" customWidth="1"/>
    <col min="7430" max="7431" width="10.7109375" style="153"/>
    <col min="7432" max="7433" width="9.28515625" style="153" customWidth="1"/>
    <col min="7434" max="7434" width="10.7109375" style="153"/>
    <col min="7435" max="7436" width="9.28515625" style="153" customWidth="1"/>
    <col min="7437" max="7437" width="10.7109375" style="153"/>
    <col min="7438" max="7438" width="9.28515625" style="153" customWidth="1"/>
    <col min="7439" max="7439" width="10.7109375" style="153"/>
    <col min="7440" max="7440" width="9.28515625" style="153" customWidth="1"/>
    <col min="7441" max="7441" width="10.7109375" style="153"/>
    <col min="7442" max="7442" width="9.28515625" style="153" customWidth="1"/>
    <col min="7443" max="7443" width="10.7109375" style="153"/>
    <col min="7444" max="7445" width="9.28515625" style="153" customWidth="1"/>
    <col min="7446" max="7447" width="10.7109375" style="153"/>
    <col min="7448" max="7448" width="9.28515625" style="153" customWidth="1"/>
    <col min="7449" max="7450" width="10.7109375" style="153"/>
    <col min="7451" max="7453" width="9.28515625" style="153" customWidth="1"/>
    <col min="7454" max="7455" width="10.7109375" style="153"/>
    <col min="7456" max="7458" width="9.28515625" style="153" customWidth="1"/>
    <col min="7459" max="7459" width="10.7109375" style="153"/>
    <col min="7460" max="7460" width="9.28515625" style="153" customWidth="1"/>
    <col min="7461" max="7463" width="10.7109375" style="153"/>
    <col min="7464" max="7466" width="9.28515625" style="153" customWidth="1"/>
    <col min="7467" max="7470" width="10.7109375" style="153"/>
    <col min="7471" max="7472" width="9.28515625" style="153" customWidth="1"/>
    <col min="7473" max="7476" width="10.7109375" style="153"/>
    <col min="7477" max="7477" width="9.28515625" style="153" customWidth="1"/>
    <col min="7478" max="7478" width="10.7109375" style="153"/>
    <col min="7479" max="7480" width="9.28515625" style="153" customWidth="1"/>
    <col min="7481" max="7482" width="10.7109375" style="153"/>
    <col min="7483" max="7483" width="9.28515625" style="153" customWidth="1"/>
    <col min="7484" max="7484" width="10.7109375" style="153"/>
    <col min="7485" max="7485" width="9.28515625" style="153" customWidth="1"/>
    <col min="7486" max="7487" width="10.7109375" style="153"/>
    <col min="7488" max="7488" width="9.28515625" style="153" customWidth="1"/>
    <col min="7489" max="7489" width="10.7109375" style="153"/>
    <col min="7490" max="7490" width="9.28515625" style="153" customWidth="1"/>
    <col min="7491" max="7491" width="10.7109375" style="153"/>
    <col min="7492" max="7493" width="9.28515625" style="153" customWidth="1"/>
    <col min="7494" max="7495" width="10.7109375" style="153"/>
    <col min="7496" max="7496" width="9.28515625" style="153" customWidth="1"/>
    <col min="7497" max="7497" width="10.7109375" style="153"/>
    <col min="7498" max="7499" width="9.28515625" style="153" customWidth="1"/>
    <col min="7500" max="7503" width="10.7109375" style="153"/>
    <col min="7504" max="7505" width="9.28515625" style="153" customWidth="1"/>
    <col min="7506" max="7510" width="10.7109375" style="153"/>
    <col min="7511" max="7513" width="9.28515625" style="153" customWidth="1"/>
    <col min="7514" max="7514" width="10.7109375" style="153"/>
    <col min="7515" max="7515" width="9.28515625" style="153" customWidth="1"/>
    <col min="7516" max="7516" width="10.7109375" style="153"/>
    <col min="7517" max="7520" width="9.28515625" style="153" customWidth="1"/>
    <col min="7521" max="7521" width="10.7109375" style="153"/>
    <col min="7522" max="7523" width="9.28515625" style="153" customWidth="1"/>
    <col min="7524" max="7524" width="10.7109375" style="153"/>
    <col min="7525" max="7528" width="9.28515625" style="153" customWidth="1"/>
    <col min="7529" max="7529" width="10.7109375" style="153"/>
    <col min="7530" max="7531" width="9.28515625" style="153" customWidth="1"/>
    <col min="7532" max="7532" width="10.7109375" style="153"/>
    <col min="7533" max="7536" width="9.28515625" style="153" customWidth="1"/>
    <col min="7537" max="7537" width="10.7109375" style="153"/>
    <col min="7538" max="7539" width="9.28515625" style="153" customWidth="1"/>
    <col min="7540" max="7540" width="10.7109375" style="153"/>
    <col min="7541" max="7544" width="9.28515625" style="153" customWidth="1"/>
    <col min="7545" max="7545" width="10.7109375" style="153"/>
    <col min="7546" max="7547" width="9.28515625" style="153" customWidth="1"/>
    <col min="7548" max="7548" width="10.7109375" style="153"/>
    <col min="7549" max="7552" width="9.28515625" style="153" customWidth="1"/>
    <col min="7553" max="7553" width="10.7109375" style="153"/>
    <col min="7554" max="7555" width="9.28515625" style="153" customWidth="1"/>
    <col min="7556" max="7556" width="10.7109375" style="153"/>
    <col min="7557" max="7562" width="9.28515625" style="153" customWidth="1"/>
    <col min="7563" max="7566" width="10.7109375" style="153"/>
    <col min="7567" max="7568" width="9.28515625" style="153" customWidth="1"/>
    <col min="7569" max="7569" width="10.7109375" style="153"/>
    <col min="7570" max="7573" width="9.28515625" style="153" customWidth="1"/>
    <col min="7574" max="7575" width="10.7109375" style="153"/>
    <col min="7576" max="7577" width="9.28515625" style="153" customWidth="1"/>
    <col min="7578" max="7578" width="10.7109375" style="153"/>
    <col min="7579" max="7580" width="9.28515625" style="153" customWidth="1"/>
    <col min="7581" max="7583" width="10.7109375" style="153"/>
    <col min="7584" max="7585" width="9.28515625" style="153" customWidth="1"/>
    <col min="7586" max="7586" width="10.7109375" style="153"/>
    <col min="7587" max="7588" width="9.28515625" style="153" customWidth="1"/>
    <col min="7589" max="7591" width="10.7109375" style="153"/>
    <col min="7592" max="7592" width="9.28515625" style="153" customWidth="1"/>
    <col min="7593" max="7593" width="10.7109375" style="153"/>
    <col min="7594" max="7597" width="9.28515625" style="153" customWidth="1"/>
    <col min="7598" max="7599" width="10.7109375" style="153"/>
    <col min="7600" max="7600" width="9.28515625" style="153" customWidth="1"/>
    <col min="7601" max="7601" width="10.7109375" style="153"/>
    <col min="7602" max="7603" width="9.28515625" style="153" customWidth="1"/>
    <col min="7604" max="7607" width="10.7109375" style="153"/>
    <col min="7608" max="7609" width="9.28515625" style="153" customWidth="1"/>
    <col min="7610" max="7614" width="10.7109375" style="153"/>
    <col min="7615" max="7617" width="9.28515625" style="153" customWidth="1"/>
    <col min="7618" max="7618" width="10.7109375" style="153"/>
    <col min="7619" max="7619" width="9.28515625" style="153" customWidth="1"/>
    <col min="7620" max="7620" width="10.7109375" style="153"/>
    <col min="7621" max="7624" width="9.28515625" style="153" customWidth="1"/>
    <col min="7625" max="7625" width="10.7109375" style="153"/>
    <col min="7626" max="7627" width="9.28515625" style="153" customWidth="1"/>
    <col min="7628" max="7628" width="10.7109375" style="153"/>
    <col min="7629" max="7632" width="9.28515625" style="153" customWidth="1"/>
    <col min="7633" max="7633" width="10.7109375" style="153"/>
    <col min="7634" max="7635" width="9.28515625" style="153" customWidth="1"/>
    <col min="7636" max="7636" width="10.7109375" style="153"/>
    <col min="7637" max="7640" width="9.28515625" style="153" customWidth="1"/>
    <col min="7641" max="7641" width="10.7109375" style="153"/>
    <col min="7642" max="7643" width="9.28515625" style="153" customWidth="1"/>
    <col min="7644" max="7644" width="10.7109375" style="153"/>
    <col min="7645" max="7648" width="9.28515625" style="153" customWidth="1"/>
    <col min="7649" max="7649" width="10.7109375" style="153"/>
    <col min="7650" max="7651" width="9.28515625" style="153" customWidth="1"/>
    <col min="7652" max="7652" width="10.7109375" style="153"/>
    <col min="7653" max="7656" width="9.28515625" style="153" customWidth="1"/>
    <col min="7657" max="7657" width="10.7109375" style="153"/>
    <col min="7658" max="7659" width="9.28515625" style="153" customWidth="1"/>
    <col min="7660" max="7660" width="10.7109375" style="153"/>
    <col min="7661" max="7664" width="9.28515625" style="153" customWidth="1"/>
    <col min="7665" max="7665" width="10.7109375" style="153"/>
    <col min="7666" max="7667" width="9.28515625" style="153" customWidth="1"/>
    <col min="7668" max="7668" width="10.7109375" style="153"/>
    <col min="7669" max="7674" width="9.28515625" style="153" customWidth="1"/>
    <col min="7675" max="7678" width="10.7109375" style="153"/>
    <col min="7679" max="7680" width="9.28515625" style="153" customWidth="1"/>
    <col min="7681" max="7681" width="10.7109375" style="153"/>
    <col min="7682" max="7683" width="9.28515625" style="153" customWidth="1"/>
    <col min="7684" max="7684" width="10.7109375" style="153"/>
    <col min="7685" max="7685" width="9.28515625" style="153" customWidth="1"/>
    <col min="7686" max="7687" width="10.7109375" style="153"/>
    <col min="7688" max="7689" width="9.28515625" style="153" customWidth="1"/>
    <col min="7690" max="7692" width="10.7109375" style="153"/>
    <col min="7693" max="7693" width="9.28515625" style="153" customWidth="1"/>
    <col min="7694" max="7695" width="10.7109375" style="153"/>
    <col min="7696" max="7698" width="9.28515625" style="153" customWidth="1"/>
    <col min="7699" max="7699" width="10.7109375" style="153"/>
    <col min="7700" max="7700" width="9.28515625" style="153" customWidth="1"/>
    <col min="7701" max="7703" width="10.7109375" style="153"/>
    <col min="7704" max="7704" width="9.28515625" style="153" customWidth="1"/>
    <col min="7705" max="7705" width="10.7109375" style="153"/>
    <col min="7706" max="7706" width="9.28515625" style="153" customWidth="1"/>
    <col min="7707" max="7707" width="10.7109375" style="153"/>
    <col min="7708" max="7709" width="9.28515625" style="153" customWidth="1"/>
    <col min="7710" max="7711" width="10.7109375" style="153"/>
    <col min="7712" max="7712" width="9.28515625" style="153" customWidth="1"/>
    <col min="7713" max="7715" width="10.7109375" style="153"/>
    <col min="7716" max="7717" width="9.28515625" style="153" customWidth="1"/>
    <col min="7718" max="7719" width="10.7109375" style="153"/>
    <col min="7720" max="7720" width="9.28515625" style="153" customWidth="1"/>
    <col min="7721" max="7721" width="10.7109375" style="153"/>
    <col min="7722" max="7722" width="9.28515625" style="153" customWidth="1"/>
    <col min="7723" max="7723" width="10.7109375" style="153"/>
    <col min="7724" max="7725" width="9.28515625" style="153" customWidth="1"/>
    <col min="7726" max="7727" width="10.7109375" style="153"/>
    <col min="7728" max="7729" width="9.28515625" style="153" customWidth="1"/>
    <col min="7730" max="7730" width="10.7109375" style="153"/>
    <col min="7731" max="7732" width="9.28515625" style="153" customWidth="1"/>
    <col min="7733" max="7735" width="10.7109375" style="153"/>
    <col min="7736" max="7737" width="9.28515625" style="153" customWidth="1"/>
    <col min="7738" max="7742" width="10.7109375" style="153"/>
    <col min="7743" max="7748" width="9.28515625" style="153" customWidth="1"/>
    <col min="7749" max="7750" width="10.7109375" style="153"/>
    <col min="7751" max="7754" width="9.28515625" style="153" customWidth="1"/>
    <col min="7755" max="7758" width="10.7109375" style="153"/>
    <col min="7759" max="7760" width="9.28515625" style="153" customWidth="1"/>
    <col min="7761" max="7764" width="10.7109375" style="153"/>
    <col min="7765" max="7765" width="9.28515625" style="153" customWidth="1"/>
    <col min="7766" max="7766" width="10.7109375" style="153"/>
    <col min="7767" max="7768" width="9.28515625" style="153" customWidth="1"/>
    <col min="7769" max="7769" width="10.7109375" style="153"/>
    <col min="7770" max="7771" width="9.28515625" style="153" customWidth="1"/>
    <col min="7772" max="7772" width="10.7109375" style="153"/>
    <col min="7773" max="7773" width="9.28515625" style="153" customWidth="1"/>
    <col min="7774" max="7775" width="10.7109375" style="153"/>
    <col min="7776" max="7777" width="9.28515625" style="153" customWidth="1"/>
    <col min="7778" max="7780" width="10.7109375" style="153"/>
    <col min="7781" max="7781" width="9.28515625" style="153" customWidth="1"/>
    <col min="7782" max="7783" width="10.7109375" style="153"/>
    <col min="7784" max="7786" width="9.28515625" style="153" customWidth="1"/>
    <col min="7787" max="7787" width="10.7109375" style="153"/>
    <col min="7788" max="7788" width="9.28515625" style="153" customWidth="1"/>
    <col min="7789" max="7791" width="10.7109375" style="153"/>
    <col min="7792" max="7792" width="9.28515625" style="153" customWidth="1"/>
    <col min="7793" max="7793" width="10.7109375" style="153"/>
    <col min="7794" max="7794" width="9.28515625" style="153" customWidth="1"/>
    <col min="7795" max="7795" width="10.7109375" style="153"/>
    <col min="7796" max="7797" width="9.28515625" style="153" customWidth="1"/>
    <col min="7798" max="7799" width="10.7109375" style="153"/>
    <col min="7800" max="7800" width="9.28515625" style="153" customWidth="1"/>
    <col min="7801" max="7803" width="10.7109375" style="153"/>
    <col min="7804" max="7805" width="9.28515625" style="153" customWidth="1"/>
    <col min="7806" max="7807" width="10.7109375" style="153"/>
    <col min="7808" max="7808" width="9.28515625" style="153" customWidth="1"/>
    <col min="7809" max="7809" width="10.7109375" style="153"/>
    <col min="7810" max="7810" width="9.28515625" style="153" customWidth="1"/>
    <col min="7811" max="7811" width="10.7109375" style="153"/>
    <col min="7812" max="7813" width="9.28515625" style="153" customWidth="1"/>
    <col min="7814" max="7815" width="10.7109375" style="153"/>
    <col min="7816" max="7817" width="9.28515625" style="153" customWidth="1"/>
    <col min="7818" max="7818" width="10.7109375" style="153"/>
    <col min="7819" max="7820" width="9.28515625" style="153" customWidth="1"/>
    <col min="7821" max="7823" width="10.7109375" style="153"/>
    <col min="7824" max="7825" width="9.28515625" style="153" customWidth="1"/>
    <col min="7826" max="7830" width="10.7109375" style="153"/>
    <col min="7831" max="7833" width="9.28515625" style="153" customWidth="1"/>
    <col min="7834" max="7834" width="10.7109375" style="153"/>
    <col min="7835" max="7835" width="9.28515625" style="153" customWidth="1"/>
    <col min="7836" max="7836" width="10.7109375" style="153"/>
    <col min="7837" max="7840" width="9.28515625" style="153" customWidth="1"/>
    <col min="7841" max="7841" width="10.7109375" style="153"/>
    <col min="7842" max="7843" width="9.28515625" style="153" customWidth="1"/>
    <col min="7844" max="7844" width="10.7109375" style="153"/>
    <col min="7845" max="7848" width="9.28515625" style="153" customWidth="1"/>
    <col min="7849" max="7849" width="10.7109375" style="153"/>
    <col min="7850" max="7851" width="9.28515625" style="153" customWidth="1"/>
    <col min="7852" max="7852" width="10.7109375" style="153"/>
    <col min="7853" max="7856" width="9.28515625" style="153" customWidth="1"/>
    <col min="7857" max="7857" width="10.7109375" style="153"/>
    <col min="7858" max="7859" width="9.28515625" style="153" customWidth="1"/>
    <col min="7860" max="7860" width="10.7109375" style="153"/>
    <col min="7861" max="7864" width="9.28515625" style="153" customWidth="1"/>
    <col min="7865" max="7865" width="10.7109375" style="153"/>
    <col min="7866" max="7867" width="9.28515625" style="153" customWidth="1"/>
    <col min="7868" max="7868" width="10.7109375" style="153"/>
    <col min="7869" max="7872" width="9.28515625" style="153" customWidth="1"/>
    <col min="7873" max="7873" width="10.7109375" style="153"/>
    <col min="7874" max="7875" width="9.28515625" style="153" customWidth="1"/>
    <col min="7876" max="7876" width="10.7109375" style="153"/>
    <col min="7877" max="7880" width="9.28515625" style="153" customWidth="1"/>
    <col min="7881" max="7881" width="10.7109375" style="153"/>
    <col min="7882" max="7883" width="9.28515625" style="153" customWidth="1"/>
    <col min="7884" max="7884" width="10.7109375" style="153"/>
    <col min="7885" max="7890" width="9.28515625" style="153" customWidth="1"/>
    <col min="7891" max="7894" width="10.7109375" style="153"/>
    <col min="7895" max="7896" width="9.28515625" style="153" customWidth="1"/>
    <col min="7897" max="7897" width="10.7109375" style="153"/>
    <col min="7898" max="7899" width="9.28515625" style="153" customWidth="1"/>
    <col min="7900" max="7900" width="10.7109375" style="153"/>
    <col min="7901" max="7901" width="9.28515625" style="153" customWidth="1"/>
    <col min="7902" max="7903" width="10.7109375" style="153"/>
    <col min="7904" max="7905" width="9.28515625" style="153" customWidth="1"/>
    <col min="7906" max="7908" width="10.7109375" style="153"/>
    <col min="7909" max="7909" width="9.28515625" style="153" customWidth="1"/>
    <col min="7910" max="7911" width="10.7109375" style="153"/>
    <col min="7912" max="7914" width="9.28515625" style="153" customWidth="1"/>
    <col min="7915" max="7915" width="10.7109375" style="153"/>
    <col min="7916" max="7916" width="9.28515625" style="153" customWidth="1"/>
    <col min="7917" max="7919" width="10.7109375" style="153"/>
    <col min="7920" max="7920" width="9.28515625" style="153" customWidth="1"/>
    <col min="7921" max="7921" width="10.7109375" style="153"/>
    <col min="7922" max="7922" width="9.28515625" style="153" customWidth="1"/>
    <col min="7923" max="7923" width="10.7109375" style="153"/>
    <col min="7924" max="7925" width="9.28515625" style="153" customWidth="1"/>
    <col min="7926" max="7927" width="10.7109375" style="153"/>
    <col min="7928" max="7928" width="9.28515625" style="153" customWidth="1"/>
    <col min="7929" max="7931" width="10.7109375" style="153"/>
    <col min="7932" max="7933" width="9.28515625" style="153" customWidth="1"/>
    <col min="7934" max="7935" width="10.7109375" style="153"/>
    <col min="7936" max="7936" width="9.28515625" style="153" customWidth="1"/>
    <col min="7937" max="7937" width="10.7109375" style="153"/>
    <col min="7938" max="7938" width="9.28515625" style="153" customWidth="1"/>
    <col min="7939" max="7939" width="10.7109375" style="153"/>
    <col min="7940" max="7941" width="9.28515625" style="153" customWidth="1"/>
    <col min="7942" max="7943" width="10.7109375" style="153"/>
    <col min="7944" max="7945" width="9.28515625" style="153" customWidth="1"/>
    <col min="7946" max="7946" width="10.7109375" style="153"/>
    <col min="7947" max="7948" width="9.28515625" style="153" customWidth="1"/>
    <col min="7949" max="7951" width="10.7109375" style="153"/>
    <col min="7952" max="7953" width="9.28515625" style="153" customWidth="1"/>
    <col min="7954" max="7958" width="10.7109375" style="153"/>
    <col min="7959" max="7964" width="9.28515625" style="153" customWidth="1"/>
    <col min="7965" max="7966" width="10.7109375" style="153"/>
    <col min="7967" max="7970" width="9.28515625" style="153" customWidth="1"/>
    <col min="7971" max="7974" width="10.7109375" style="153"/>
    <col min="7975" max="7976" width="9.28515625" style="153" customWidth="1"/>
    <col min="7977" max="7980" width="10.7109375" style="153"/>
    <col min="7981" max="7981" width="9.28515625" style="153" customWidth="1"/>
    <col min="7982" max="7982" width="10.7109375" style="153"/>
    <col min="7983" max="7984" width="9.28515625" style="153" customWidth="1"/>
    <col min="7985" max="7985" width="10.7109375" style="153"/>
    <col min="7986" max="7987" width="9.28515625" style="153" customWidth="1"/>
    <col min="7988" max="7988" width="10.7109375" style="153"/>
    <col min="7989" max="7989" width="9.28515625" style="153" customWidth="1"/>
    <col min="7990" max="7991" width="10.7109375" style="153"/>
    <col min="7992" max="7993" width="9.28515625" style="153" customWidth="1"/>
    <col min="7994" max="7996" width="10.7109375" style="153"/>
    <col min="7997" max="7997" width="9.28515625" style="153" customWidth="1"/>
    <col min="7998" max="7999" width="10.7109375" style="153"/>
    <col min="8000" max="8002" width="9.28515625" style="153" customWidth="1"/>
    <col min="8003" max="8003" width="10.7109375" style="153"/>
    <col min="8004" max="8004" width="9.28515625" style="153" customWidth="1"/>
    <col min="8005" max="8007" width="10.7109375" style="153"/>
    <col min="8008" max="8008" width="9.28515625" style="153" customWidth="1"/>
    <col min="8009" max="8009" width="10.7109375" style="153"/>
    <col min="8010" max="8010" width="9.28515625" style="153" customWidth="1"/>
    <col min="8011" max="8011" width="10.7109375" style="153"/>
    <col min="8012" max="8013" width="9.28515625" style="153" customWidth="1"/>
    <col min="8014" max="8015" width="10.7109375" style="153"/>
    <col min="8016" max="8016" width="9.28515625" style="153" customWidth="1"/>
    <col min="8017" max="8019" width="10.7109375" style="153"/>
    <col min="8020" max="8021" width="9.28515625" style="153" customWidth="1"/>
    <col min="8022" max="8023" width="10.7109375" style="153"/>
    <col min="8024" max="8024" width="9.28515625" style="153" customWidth="1"/>
    <col min="8025" max="8025" width="10.7109375" style="153"/>
    <col min="8026" max="8026" width="9.28515625" style="153" customWidth="1"/>
    <col min="8027" max="8027" width="10.7109375" style="153"/>
    <col min="8028" max="8029" width="9.28515625" style="153" customWidth="1"/>
    <col min="8030" max="8031" width="10.7109375" style="153"/>
    <col min="8032" max="8033" width="9.28515625" style="153" customWidth="1"/>
    <col min="8034" max="8034" width="10.7109375" style="153"/>
    <col min="8035" max="8036" width="9.28515625" style="153" customWidth="1"/>
    <col min="8037" max="8039" width="10.7109375" style="153"/>
    <col min="8040" max="8041" width="9.28515625" style="153" customWidth="1"/>
    <col min="8042" max="8046" width="10.7109375" style="153"/>
    <col min="8047" max="8049" width="9.28515625" style="153" customWidth="1"/>
    <col min="8050" max="8050" width="10.7109375" style="153"/>
    <col min="8051" max="8051" width="9.28515625" style="153" customWidth="1"/>
    <col min="8052" max="8052" width="10.7109375" style="153"/>
    <col min="8053" max="8056" width="9.28515625" style="153" customWidth="1"/>
    <col min="8057" max="8057" width="10.7109375" style="153"/>
    <col min="8058" max="8059" width="9.28515625" style="153" customWidth="1"/>
    <col min="8060" max="8060" width="10.7109375" style="153"/>
    <col min="8061" max="8064" width="9.28515625" style="153" customWidth="1"/>
    <col min="8065" max="8065" width="10.7109375" style="153"/>
    <col min="8066" max="8067" width="9.28515625" style="153" customWidth="1"/>
    <col min="8068" max="8068" width="10.7109375" style="153"/>
    <col min="8069" max="8072" width="9.28515625" style="153" customWidth="1"/>
    <col min="8073" max="8073" width="10.7109375" style="153"/>
    <col min="8074" max="8075" width="9.28515625" style="153" customWidth="1"/>
    <col min="8076" max="8076" width="10.7109375" style="153"/>
    <col min="8077" max="8080" width="9.28515625" style="153" customWidth="1"/>
    <col min="8081" max="8081" width="10.7109375" style="153"/>
    <col min="8082" max="8083" width="9.28515625" style="153" customWidth="1"/>
    <col min="8084" max="8084" width="10.7109375" style="153"/>
    <col min="8085" max="8088" width="9.28515625" style="153" customWidth="1"/>
    <col min="8089" max="8089" width="10.7109375" style="153"/>
    <col min="8090" max="8091" width="9.28515625" style="153" customWidth="1"/>
    <col min="8092" max="8092" width="10.7109375" style="153"/>
    <col min="8093" max="8096" width="9.28515625" style="153" customWidth="1"/>
    <col min="8097" max="8097" width="10.7109375" style="153"/>
    <col min="8098" max="8099" width="9.28515625" style="153" customWidth="1"/>
    <col min="8100" max="8100" width="10.7109375" style="153"/>
    <col min="8101" max="8106" width="9.28515625" style="153" customWidth="1"/>
    <col min="8107" max="8110" width="10.7109375" style="153"/>
    <col min="8111" max="8113" width="9.28515625" style="153" customWidth="1"/>
    <col min="8114" max="8114" width="10.7109375" style="153"/>
    <col min="8115" max="8116" width="9.28515625" style="153" customWidth="1"/>
    <col min="8117" max="8119" width="10.7109375" style="153"/>
    <col min="8120" max="8120" width="9.28515625" style="153" customWidth="1"/>
    <col min="8121" max="8121" width="10.7109375" style="153"/>
    <col min="8122" max="8122" width="9.28515625" style="153" customWidth="1"/>
    <col min="8123" max="8123" width="10.7109375" style="153"/>
    <col min="8124" max="8125" width="9.28515625" style="153" customWidth="1"/>
    <col min="8126" max="8127" width="10.7109375" style="153"/>
    <col min="8128" max="8128" width="9.28515625" style="153" customWidth="1"/>
    <col min="8129" max="8129" width="10.7109375" style="153"/>
    <col min="8130" max="8133" width="9.28515625" style="153" customWidth="1"/>
    <col min="8134" max="8135" width="10.7109375" style="153"/>
    <col min="8136" max="8138" width="9.28515625" style="153" customWidth="1"/>
    <col min="8139" max="8140" width="10.7109375" style="153"/>
    <col min="8141" max="8141" width="9.28515625" style="153" customWidth="1"/>
    <col min="8142" max="8143" width="10.7109375" style="153"/>
    <col min="8144" max="8145" width="9.28515625" style="153" customWidth="1"/>
    <col min="8146" max="8150" width="10.7109375" style="153"/>
    <col min="8151" max="8155" width="9.28515625" style="153" customWidth="1"/>
    <col min="8156" max="8158" width="10.7109375" style="153"/>
    <col min="8159" max="8161" width="9.28515625" style="153" customWidth="1"/>
    <col min="8162" max="8162" width="10.7109375" style="153"/>
    <col min="8163" max="8164" width="9.28515625" style="153" customWidth="1"/>
    <col min="8165" max="8166" width="10.7109375" style="153"/>
    <col min="8167" max="8170" width="9.28515625" style="153" customWidth="1"/>
    <col min="8171" max="8171" width="10.7109375" style="153"/>
    <col min="8172" max="8172" width="9.28515625" style="153" customWidth="1"/>
    <col min="8173" max="8174" width="10.7109375" style="153"/>
    <col min="8175" max="8178" width="9.28515625" style="153" customWidth="1"/>
    <col min="8179" max="8182" width="10.7109375" style="153"/>
    <col min="8183" max="8184" width="9.28515625" style="153" customWidth="1"/>
    <col min="8185" max="8188" width="10.7109375" style="153"/>
    <col min="8189" max="8189" width="9.28515625" style="153" customWidth="1"/>
    <col min="8190" max="8190" width="10.7109375" style="153"/>
    <col min="8191" max="8193" width="9.28515625" style="153" customWidth="1"/>
    <col min="8194" max="8194" width="10.7109375" style="153"/>
    <col min="8195" max="8196" width="9.28515625" style="153" customWidth="1"/>
    <col min="8197" max="8199" width="10.7109375" style="153"/>
    <col min="8200" max="8200" width="9.28515625" style="153" customWidth="1"/>
    <col min="8201" max="8201" width="10.7109375" style="153"/>
    <col min="8202" max="8202" width="9.28515625" style="153" customWidth="1"/>
    <col min="8203" max="8203" width="10.7109375" style="153"/>
    <col min="8204" max="8205" width="9.28515625" style="153" customWidth="1"/>
    <col min="8206" max="8207" width="10.7109375" style="153"/>
    <col min="8208" max="8208" width="9.28515625" style="153" customWidth="1"/>
    <col min="8209" max="8209" width="10.7109375" style="153"/>
    <col min="8210" max="8213" width="9.28515625" style="153" customWidth="1"/>
    <col min="8214" max="8215" width="10.7109375" style="153"/>
    <col min="8216" max="8218" width="9.28515625" style="153" customWidth="1"/>
    <col min="8219" max="8220" width="10.7109375" style="153"/>
    <col min="8221" max="8221" width="9.28515625" style="153" customWidth="1"/>
    <col min="8222" max="8223" width="10.7109375" style="153"/>
    <col min="8224" max="8225" width="9.28515625" style="153" customWidth="1"/>
    <col min="8226" max="8230" width="10.7109375" style="153"/>
    <col min="8231" max="8233" width="9.28515625" style="153" customWidth="1"/>
    <col min="8234" max="8234" width="10.7109375" style="153"/>
    <col min="8235" max="8235" width="9.28515625" style="153" customWidth="1"/>
    <col min="8236" max="8236" width="10.7109375" style="153"/>
    <col min="8237" max="8240" width="9.28515625" style="153" customWidth="1"/>
    <col min="8241" max="8241" width="10.7109375" style="153"/>
    <col min="8242" max="8243" width="9.28515625" style="153" customWidth="1"/>
    <col min="8244" max="8244" width="10.7109375" style="153"/>
    <col min="8245" max="8248" width="9.28515625" style="153" customWidth="1"/>
    <col min="8249" max="8249" width="10.7109375" style="153"/>
    <col min="8250" max="8251" width="9.28515625" style="153" customWidth="1"/>
    <col min="8252" max="8252" width="10.7109375" style="153"/>
    <col min="8253" max="8256" width="9.28515625" style="153" customWidth="1"/>
    <col min="8257" max="8257" width="10.7109375" style="153"/>
    <col min="8258" max="8259" width="9.28515625" style="153" customWidth="1"/>
    <col min="8260" max="8260" width="10.7109375" style="153"/>
    <col min="8261" max="8264" width="9.28515625" style="153" customWidth="1"/>
    <col min="8265" max="8265" width="10.7109375" style="153"/>
    <col min="8266" max="8267" width="9.28515625" style="153" customWidth="1"/>
    <col min="8268" max="8268" width="10.7109375" style="153"/>
    <col min="8269" max="8272" width="9.28515625" style="153" customWidth="1"/>
    <col min="8273" max="8273" width="10.7109375" style="153"/>
    <col min="8274" max="8275" width="9.28515625" style="153" customWidth="1"/>
    <col min="8276" max="8276" width="10.7109375" style="153"/>
    <col min="8277" max="8280" width="9.28515625" style="153" customWidth="1"/>
    <col min="8281" max="8281" width="10.7109375" style="153"/>
    <col min="8282" max="8283" width="9.28515625" style="153" customWidth="1"/>
    <col min="8284" max="8284" width="10.7109375" style="153"/>
    <col min="8285" max="8290" width="9.28515625" style="153" customWidth="1"/>
    <col min="8291" max="8294" width="10.7109375" style="153"/>
    <col min="8295" max="8297" width="9.28515625" style="153" customWidth="1"/>
    <col min="8298" max="8298" width="10.7109375" style="153"/>
    <col min="8299" max="8300" width="9.28515625" style="153" customWidth="1"/>
    <col min="8301" max="8303" width="10.7109375" style="153"/>
    <col min="8304" max="8304" width="9.28515625" style="153" customWidth="1"/>
    <col min="8305" max="8305" width="10.7109375" style="153"/>
    <col min="8306" max="8306" width="9.28515625" style="153" customWidth="1"/>
    <col min="8307" max="8307" width="10.7109375" style="153"/>
    <col min="8308" max="8309" width="9.28515625" style="153" customWidth="1"/>
    <col min="8310" max="8311" width="10.7109375" style="153"/>
    <col min="8312" max="8312" width="9.28515625" style="153" customWidth="1"/>
    <col min="8313" max="8313" width="10.7109375" style="153"/>
    <col min="8314" max="8317" width="9.28515625" style="153" customWidth="1"/>
    <col min="8318" max="8319" width="10.7109375" style="153"/>
    <col min="8320" max="8322" width="9.28515625" style="153" customWidth="1"/>
    <col min="8323" max="8324" width="10.7109375" style="153"/>
    <col min="8325" max="8325" width="9.28515625" style="153" customWidth="1"/>
    <col min="8326" max="8327" width="10.7109375" style="153"/>
    <col min="8328" max="8329" width="9.28515625" style="153" customWidth="1"/>
    <col min="8330" max="8334" width="10.7109375" style="153"/>
    <col min="8335" max="8336" width="9.28515625" style="153" customWidth="1"/>
    <col min="8337" max="8337" width="10.7109375" style="153"/>
    <col min="8338" max="8338" width="9.28515625" style="153" customWidth="1"/>
    <col min="8339" max="8339" width="10.7109375" style="153"/>
    <col min="8340" max="8340" width="9.28515625" style="153" customWidth="1"/>
    <col min="8341" max="8342" width="10.7109375" style="153"/>
    <col min="8343" max="8344" width="9.28515625" style="153" customWidth="1"/>
    <col min="8345" max="8347" width="10.7109375" style="153"/>
    <col min="8348" max="8348" width="9.28515625" style="153" customWidth="1"/>
    <col min="8349" max="8350" width="10.7109375" style="153"/>
    <col min="8351" max="8352" width="9.28515625" style="153" customWidth="1"/>
    <col min="8353" max="8355" width="10.7109375" style="153"/>
    <col min="8356" max="8356" width="9.28515625" style="153" customWidth="1"/>
    <col min="8357" max="8358" width="10.7109375" style="153"/>
    <col min="8359" max="8362" width="9.28515625" style="153" customWidth="1"/>
    <col min="8363" max="8366" width="10.7109375" style="153"/>
    <col min="8367" max="8368" width="9.28515625" style="153" customWidth="1"/>
    <col min="8369" max="8372" width="10.7109375" style="153"/>
    <col min="8373" max="8373" width="9.28515625" style="153" customWidth="1"/>
    <col min="8374" max="8374" width="10.7109375" style="153"/>
    <col min="8375" max="8377" width="9.28515625" style="153" customWidth="1"/>
    <col min="8378" max="8378" width="10.7109375" style="153"/>
    <col min="8379" max="8380" width="9.28515625" style="153" customWidth="1"/>
    <col min="8381" max="8383" width="10.7109375" style="153"/>
    <col min="8384" max="8384" width="9.28515625" style="153" customWidth="1"/>
    <col min="8385" max="8385" width="10.7109375" style="153"/>
    <col min="8386" max="8386" width="9.28515625" style="153" customWidth="1"/>
    <col min="8387" max="8387" width="10.7109375" style="153"/>
    <col min="8388" max="8389" width="9.28515625" style="153" customWidth="1"/>
    <col min="8390" max="8391" width="10.7109375" style="153"/>
    <col min="8392" max="8392" width="9.28515625" style="153" customWidth="1"/>
    <col min="8393" max="8393" width="10.7109375" style="153"/>
    <col min="8394" max="8397" width="9.28515625" style="153" customWidth="1"/>
    <col min="8398" max="8399" width="10.7109375" style="153"/>
    <col min="8400" max="8402" width="9.28515625" style="153" customWidth="1"/>
    <col min="8403" max="8404" width="10.7109375" style="153"/>
    <col min="8405" max="8405" width="9.28515625" style="153" customWidth="1"/>
    <col min="8406" max="8407" width="10.7109375" style="153"/>
    <col min="8408" max="8409" width="9.28515625" style="153" customWidth="1"/>
    <col min="8410" max="8414" width="10.7109375" style="153"/>
    <col min="8415" max="8417" width="9.28515625" style="153" customWidth="1"/>
    <col min="8418" max="8418" width="10.7109375" style="153"/>
    <col min="8419" max="8419" width="9.28515625" style="153" customWidth="1"/>
    <col min="8420" max="8420" width="10.7109375" style="153"/>
    <col min="8421" max="8424" width="9.28515625" style="153" customWidth="1"/>
    <col min="8425" max="8425" width="10.7109375" style="153"/>
    <col min="8426" max="8427" width="9.28515625" style="153" customWidth="1"/>
    <col min="8428" max="8428" width="10.7109375" style="153"/>
    <col min="8429" max="8432" width="9.28515625" style="153" customWidth="1"/>
    <col min="8433" max="8433" width="10.7109375" style="153"/>
    <col min="8434" max="8435" width="9.28515625" style="153" customWidth="1"/>
    <col min="8436" max="8436" width="10.7109375" style="153"/>
    <col min="8437" max="8440" width="9.28515625" style="153" customWidth="1"/>
    <col min="8441" max="8441" width="10.7109375" style="153"/>
    <col min="8442" max="8443" width="9.28515625" style="153" customWidth="1"/>
    <col min="8444" max="8444" width="10.7109375" style="153"/>
    <col min="8445" max="8448" width="9.28515625" style="153" customWidth="1"/>
    <col min="8449" max="8449" width="10.7109375" style="153"/>
    <col min="8450" max="8451" width="9.28515625" style="153" customWidth="1"/>
    <col min="8452" max="8452" width="10.7109375" style="153"/>
    <col min="8453" max="8456" width="9.28515625" style="153" customWidth="1"/>
    <col min="8457" max="8457" width="10.7109375" style="153"/>
    <col min="8458" max="8459" width="9.28515625" style="153" customWidth="1"/>
    <col min="8460" max="8460" width="10.7109375" style="153"/>
    <col min="8461" max="8466" width="9.28515625" style="153" customWidth="1"/>
    <col min="8467" max="8470" width="10.7109375" style="153"/>
    <col min="8471" max="8472" width="9.28515625" style="153" customWidth="1"/>
    <col min="8473" max="8476" width="10.7109375" style="153"/>
    <col min="8477" max="8477" width="9.28515625" style="153" customWidth="1"/>
    <col min="8478" max="8478" width="10.7109375" style="153"/>
    <col min="8479" max="8480" width="9.28515625" style="153" customWidth="1"/>
    <col min="8481" max="8481" width="10.7109375" style="153"/>
    <col min="8482" max="8485" width="9.28515625" style="153" customWidth="1"/>
    <col min="8486" max="8487" width="10.7109375" style="153"/>
    <col min="8488" max="8489" width="9.28515625" style="153" customWidth="1"/>
    <col min="8490" max="8490" width="10.7109375" style="153"/>
    <col min="8491" max="8492" width="9.28515625" style="153" customWidth="1"/>
    <col min="8493" max="8495" width="10.7109375" style="153"/>
    <col min="8496" max="8497" width="9.28515625" style="153" customWidth="1"/>
    <col min="8498" max="8498" width="10.7109375" style="153"/>
    <col min="8499" max="8500" width="9.28515625" style="153" customWidth="1"/>
    <col min="8501" max="8503" width="10.7109375" style="153"/>
    <col min="8504" max="8504" width="9.28515625" style="153" customWidth="1"/>
    <col min="8505" max="8505" width="10.7109375" style="153"/>
    <col min="8506" max="8509" width="9.28515625" style="153" customWidth="1"/>
    <col min="8510" max="8511" width="10.7109375" style="153"/>
    <col min="8512" max="8512" width="9.28515625" style="153" customWidth="1"/>
    <col min="8513" max="8513" width="10.7109375" style="153"/>
    <col min="8514" max="8515" width="9.28515625" style="153" customWidth="1"/>
    <col min="8516" max="8519" width="10.7109375" style="153"/>
    <col min="8520" max="8521" width="9.28515625" style="153" customWidth="1"/>
    <col min="8522" max="8526" width="10.7109375" style="153"/>
    <col min="8527" max="8529" width="9.28515625" style="153" customWidth="1"/>
    <col min="8530" max="8530" width="10.7109375" style="153"/>
    <col min="8531" max="8531" width="9.28515625" style="153" customWidth="1"/>
    <col min="8532" max="8532" width="10.7109375" style="153"/>
    <col min="8533" max="8536" width="9.28515625" style="153" customWidth="1"/>
    <col min="8537" max="8537" width="10.7109375" style="153"/>
    <col min="8538" max="8539" width="9.28515625" style="153" customWidth="1"/>
    <col min="8540" max="8540" width="10.7109375" style="153"/>
    <col min="8541" max="8544" width="9.28515625" style="153" customWidth="1"/>
    <col min="8545" max="8545" width="10.7109375" style="153"/>
    <col min="8546" max="8547" width="9.28515625" style="153" customWidth="1"/>
    <col min="8548" max="8548" width="10.7109375" style="153"/>
    <col min="8549" max="8552" width="9.28515625" style="153" customWidth="1"/>
    <col min="8553" max="8553" width="10.7109375" style="153"/>
    <col min="8554" max="8555" width="9.28515625" style="153" customWidth="1"/>
    <col min="8556" max="8556" width="10.7109375" style="153"/>
    <col min="8557" max="8560" width="9.28515625" style="153" customWidth="1"/>
    <col min="8561" max="8561" width="10.7109375" style="153"/>
    <col min="8562" max="8563" width="9.28515625" style="153" customWidth="1"/>
    <col min="8564" max="8564" width="10.7109375" style="153"/>
    <col min="8565" max="8568" width="9.28515625" style="153" customWidth="1"/>
    <col min="8569" max="8569" width="10.7109375" style="153"/>
    <col min="8570" max="8571" width="9.28515625" style="153" customWidth="1"/>
    <col min="8572" max="8572" width="10.7109375" style="153"/>
    <col min="8573" max="8578" width="9.28515625" style="153" customWidth="1"/>
    <col min="8579" max="8582" width="10.7109375" style="153"/>
    <col min="8583" max="8584" width="9.28515625" style="153" customWidth="1"/>
    <col min="8585" max="8586" width="10.7109375" style="153"/>
    <col min="8587" max="8587" width="9.28515625" style="153" customWidth="1"/>
    <col min="8588" max="8588" width="10.7109375" style="153"/>
    <col min="8589" max="8589" width="9.28515625" style="153" customWidth="1"/>
    <col min="8590" max="8591" width="10.7109375" style="153"/>
    <col min="8592" max="8592" width="9.28515625" style="153" customWidth="1"/>
    <col min="8593" max="8593" width="10.7109375" style="153"/>
    <col min="8594" max="8594" width="9.28515625" style="153" customWidth="1"/>
    <col min="8595" max="8595" width="10.7109375" style="153"/>
    <col min="8596" max="8597" width="9.28515625" style="153" customWidth="1"/>
    <col min="8598" max="8599" width="10.7109375" style="153"/>
    <col min="8600" max="8600" width="9.28515625" style="153" customWidth="1"/>
    <col min="8601" max="8601" width="10.7109375" style="153"/>
    <col min="8602" max="8603" width="9.28515625" style="153" customWidth="1"/>
    <col min="8604" max="8607" width="10.7109375" style="153"/>
    <col min="8608" max="8609" width="9.28515625" style="153" customWidth="1"/>
    <col min="8610" max="8614" width="10.7109375" style="153"/>
    <col min="8615" max="8616" width="9.28515625" style="153" customWidth="1"/>
    <col min="8617" max="8618" width="10.7109375" style="153"/>
    <col min="8619" max="8621" width="9.28515625" style="153" customWidth="1"/>
    <col min="8622" max="8623" width="10.7109375" style="153"/>
    <col min="8624" max="8624" width="9.28515625" style="153" customWidth="1"/>
    <col min="8625" max="8628" width="10.7109375" style="153"/>
    <col min="8629" max="8629" width="9.28515625" style="153" customWidth="1"/>
    <col min="8630" max="8631" width="10.7109375" style="153"/>
    <col min="8632" max="8632" width="9.28515625" style="153" customWidth="1"/>
    <col min="8633" max="8633" width="10.7109375" style="153"/>
    <col min="8634" max="8634" width="9.28515625" style="153" customWidth="1"/>
    <col min="8635" max="8636" width="10.7109375" style="153"/>
    <col min="8637" max="8637" width="9.28515625" style="153" customWidth="1"/>
    <col min="8638" max="8639" width="10.7109375" style="153"/>
    <col min="8640" max="8641" width="9.28515625" style="153" customWidth="1"/>
    <col min="8642" max="8644" width="10.7109375" style="153"/>
    <col min="8645" max="8645" width="9.28515625" style="153" customWidth="1"/>
    <col min="8646" max="8646" width="10.7109375" style="153"/>
    <col min="8647" max="8648" width="9.28515625" style="153" customWidth="1"/>
    <col min="8649" max="8649" width="10.7109375" style="153"/>
    <col min="8650" max="8653" width="9.28515625" style="153" customWidth="1"/>
    <col min="8654" max="8655" width="10.7109375" style="153"/>
    <col min="8656" max="8660" width="9.28515625" style="153" customWidth="1"/>
    <col min="8661" max="8663" width="10.7109375" style="153"/>
    <col min="8664" max="8668" width="9.28515625" style="153" customWidth="1"/>
    <col min="8669" max="8671" width="10.7109375" style="153"/>
    <col min="8672" max="8674" width="9.28515625" style="153" customWidth="1"/>
    <col min="8675" max="8676" width="10.7109375" style="153"/>
    <col min="8677" max="8677" width="9.28515625" style="153" customWidth="1"/>
    <col min="8678" max="8679" width="10.7109375" style="153"/>
    <col min="8680" max="8680" width="9.28515625" style="153" customWidth="1"/>
    <col min="8681" max="8681" width="10.7109375" style="153"/>
    <col min="8682" max="8682" width="9.28515625" style="153" customWidth="1"/>
    <col min="8683" max="8683" width="10.7109375" style="153"/>
    <col min="8684" max="8685" width="9.28515625" style="153" customWidth="1"/>
    <col min="8686" max="8687" width="10.7109375" style="153"/>
    <col min="8688" max="8689" width="9.28515625" style="153" customWidth="1"/>
    <col min="8690" max="8692" width="10.7109375" style="153"/>
    <col min="8693" max="8693" width="9.28515625" style="153" customWidth="1"/>
    <col min="8694" max="8694" width="10.7109375" style="153"/>
    <col min="8695" max="8700" width="9.28515625" style="153" customWidth="1"/>
    <col min="8701" max="8703" width="10.7109375" style="153"/>
    <col min="8704" max="8705" width="9.28515625" style="153" customWidth="1"/>
    <col min="8706" max="8706" width="10.7109375" style="153"/>
    <col min="8707" max="8708" width="9.28515625" style="153" customWidth="1"/>
    <col min="8709" max="8711" width="10.7109375" style="153"/>
    <col min="8712" max="8712" width="9.28515625" style="153" customWidth="1"/>
    <col min="8713" max="8713" width="10.7109375" style="153"/>
    <col min="8714" max="8715" width="9.28515625" style="153" customWidth="1"/>
    <col min="8716" max="8716" width="10.7109375" style="153"/>
    <col min="8717" max="8717" width="9.28515625" style="153" customWidth="1"/>
    <col min="8718" max="8719" width="10.7109375" style="153"/>
    <col min="8720" max="8721" width="9.28515625" style="153" customWidth="1"/>
    <col min="8722" max="8724" width="10.7109375" style="153"/>
    <col min="8725" max="8725" width="9.28515625" style="153" customWidth="1"/>
    <col min="8726" max="8727" width="10.7109375" style="153"/>
    <col min="8728" max="8730" width="9.28515625" style="153" customWidth="1"/>
    <col min="8731" max="8731" width="10.7109375" style="153"/>
    <col min="8732" max="8732" width="9.28515625" style="153" customWidth="1"/>
    <col min="8733" max="8735" width="10.7109375" style="153"/>
    <col min="8736" max="8737" width="9.28515625" style="153" customWidth="1"/>
    <col min="8738" max="8740" width="10.7109375" style="153"/>
    <col min="8741" max="8741" width="9.28515625" style="153" customWidth="1"/>
    <col min="8742" max="8742" width="10.7109375" style="153"/>
    <col min="8743" max="8746" width="9.28515625" style="153" customWidth="1"/>
    <col min="8747" max="8747" width="10.7109375" style="153"/>
    <col min="8748" max="8748" width="9.28515625" style="153" customWidth="1"/>
    <col min="8749" max="8751" width="10.7109375" style="153"/>
    <col min="8752" max="8752" width="9.28515625" style="153" customWidth="1"/>
    <col min="8753" max="8753" width="10.7109375" style="153"/>
    <col min="8754" max="8755" width="9.28515625" style="153" customWidth="1"/>
    <col min="8756" max="8756" width="10.7109375" style="153"/>
    <col min="8757" max="8757" width="9.28515625" style="153" customWidth="1"/>
    <col min="8758" max="8759" width="10.7109375" style="153"/>
    <col min="8760" max="8760" width="9.28515625" style="153" customWidth="1"/>
    <col min="8761" max="8762" width="10.7109375" style="153"/>
    <col min="8763" max="8765" width="9.28515625" style="153" customWidth="1"/>
    <col min="8766" max="8767" width="10.7109375" style="153"/>
    <col min="8768" max="8768" width="9.28515625" style="153" customWidth="1"/>
    <col min="8769" max="8770" width="10.7109375" style="153"/>
    <col min="8771" max="8771" width="9.28515625" style="153" customWidth="1"/>
    <col min="8772" max="8772" width="10.7109375" style="153"/>
    <col min="8773" max="8773" width="9.28515625" style="153" customWidth="1"/>
    <col min="8774" max="8775" width="10.7109375" style="153"/>
    <col min="8776" max="8776" width="9.28515625" style="153" customWidth="1"/>
    <col min="8777" max="8777" width="10.7109375" style="153"/>
    <col min="8778" max="8778" width="9.28515625" style="153" customWidth="1"/>
    <col min="8779" max="8779" width="10.7109375" style="153"/>
    <col min="8780" max="8781" width="9.28515625" style="153" customWidth="1"/>
    <col min="8782" max="8783" width="10.7109375" style="153"/>
    <col min="8784" max="8786" width="9.28515625" style="153" customWidth="1"/>
    <col min="8787" max="8787" width="10.7109375" style="153"/>
    <col min="8788" max="8788" width="9.28515625" style="153" customWidth="1"/>
    <col min="8789" max="8791" width="10.7109375" style="153"/>
    <col min="8792" max="8793" width="9.28515625" style="153" customWidth="1"/>
    <col min="8794" max="8796" width="10.7109375" style="153"/>
    <col min="8797" max="8797" width="9.28515625" style="153" customWidth="1"/>
    <col min="8798" max="8798" width="10.7109375" style="153"/>
    <col min="8799" max="8800" width="9.28515625" style="153" customWidth="1"/>
    <col min="8801" max="8802" width="10.7109375" style="153"/>
    <col min="8803" max="8804" width="9.28515625" style="153" customWidth="1"/>
    <col min="8805" max="8807" width="10.7109375" style="153"/>
    <col min="8808" max="8810" width="9.28515625" style="153" customWidth="1"/>
    <col min="8811" max="8811" width="10.7109375" style="153"/>
    <col min="8812" max="8812" width="9.28515625" style="153" customWidth="1"/>
    <col min="8813" max="8815" width="10.7109375" style="153"/>
    <col min="8816" max="8816" width="9.28515625" style="153" customWidth="1"/>
    <col min="8817" max="8817" width="10.7109375" style="153"/>
    <col min="8818" max="8821" width="9.28515625" style="153" customWidth="1"/>
    <col min="8822" max="8823" width="10.7109375" style="153"/>
    <col min="8824" max="8826" width="9.28515625" style="153" customWidth="1"/>
    <col min="8827" max="8827" width="10.7109375" style="153"/>
    <col min="8828" max="8828" width="9.28515625" style="153" customWidth="1"/>
    <col min="8829" max="8831" width="10.7109375" style="153"/>
    <col min="8832" max="8832" width="9.28515625" style="153" customWidth="1"/>
    <col min="8833" max="8833" width="10.7109375" style="153"/>
    <col min="8834" max="8834" width="9.28515625" style="153" customWidth="1"/>
    <col min="8835" max="8835" width="10.7109375" style="153"/>
    <col min="8836" max="8837" width="9.28515625" style="153" customWidth="1"/>
    <col min="8838" max="8839" width="10.7109375" style="153"/>
    <col min="8840" max="8841" width="9.28515625" style="153" customWidth="1"/>
    <col min="8842" max="8843" width="10.7109375" style="153"/>
    <col min="8844" max="8846" width="9.28515625" style="153" customWidth="1"/>
    <col min="8847" max="8847" width="10.7109375" style="153"/>
    <col min="8848" max="8850" width="9.28515625" style="153" customWidth="1"/>
    <col min="8851" max="8852" width="10.7109375" style="153"/>
    <col min="8853" max="8853" width="9.28515625" style="153" customWidth="1"/>
    <col min="8854" max="8855" width="10.7109375" style="153"/>
    <col min="8856" max="8856" width="9.28515625" style="153" customWidth="1"/>
    <col min="8857" max="8857" width="10.7109375" style="153"/>
    <col min="8858" max="8861" width="9.28515625" style="153" customWidth="1"/>
    <col min="8862" max="8863" width="10.7109375" style="153"/>
    <col min="8864" max="8864" width="9.28515625" style="153" customWidth="1"/>
    <col min="8865" max="8867" width="10.7109375" style="153"/>
    <col min="8868" max="8869" width="9.28515625" style="153" customWidth="1"/>
    <col min="8870" max="8871" width="10.7109375" style="153"/>
    <col min="8872" max="8874" width="9.28515625" style="153" customWidth="1"/>
    <col min="8875" max="8878" width="10.7109375" style="153"/>
    <col min="8879" max="8880" width="9.28515625" style="153" customWidth="1"/>
    <col min="8881" max="8884" width="10.7109375" style="153"/>
    <col min="8885" max="8885" width="9.28515625" style="153" customWidth="1"/>
    <col min="8886" max="8886" width="10.7109375" style="153"/>
    <col min="8887" max="8888" width="9.28515625" style="153" customWidth="1"/>
    <col min="8889" max="8890" width="10.7109375" style="153"/>
    <col min="8891" max="8891" width="9.28515625" style="153" customWidth="1"/>
    <col min="8892" max="8892" width="10.7109375" style="153"/>
    <col min="8893" max="8893" width="9.28515625" style="153" customWidth="1"/>
    <col min="8894" max="8895" width="10.7109375" style="153"/>
    <col min="8896" max="8896" width="9.28515625" style="153" customWidth="1"/>
    <col min="8897" max="8897" width="10.7109375" style="153"/>
    <col min="8898" max="8898" width="9.28515625" style="153" customWidth="1"/>
    <col min="8899" max="8899" width="10.7109375" style="153"/>
    <col min="8900" max="8901" width="9.28515625" style="153" customWidth="1"/>
    <col min="8902" max="8903" width="10.7109375" style="153"/>
    <col min="8904" max="8904" width="9.28515625" style="153" customWidth="1"/>
    <col min="8905" max="8905" width="10.7109375" style="153"/>
    <col min="8906" max="8907" width="9.28515625" style="153" customWidth="1"/>
    <col min="8908" max="8911" width="10.7109375" style="153"/>
    <col min="8912" max="8913" width="9.28515625" style="153" customWidth="1"/>
    <col min="8914" max="8918" width="10.7109375" style="153"/>
    <col min="8919" max="8921" width="9.28515625" style="153" customWidth="1"/>
    <col min="8922" max="8922" width="10.7109375" style="153"/>
    <col min="8923" max="8923" width="9.28515625" style="153" customWidth="1"/>
    <col min="8924" max="8924" width="10.7109375" style="153"/>
    <col min="8925" max="8928" width="9.28515625" style="153" customWidth="1"/>
    <col min="8929" max="8929" width="10.7109375" style="153"/>
    <col min="8930" max="8931" width="9.28515625" style="153" customWidth="1"/>
    <col min="8932" max="8932" width="10.7109375" style="153"/>
    <col min="8933" max="8936" width="9.28515625" style="153" customWidth="1"/>
    <col min="8937" max="8937" width="10.7109375" style="153"/>
    <col min="8938" max="8939" width="9.28515625" style="153" customWidth="1"/>
    <col min="8940" max="8940" width="10.7109375" style="153"/>
    <col min="8941" max="8944" width="9.28515625" style="153" customWidth="1"/>
    <col min="8945" max="8945" width="10.7109375" style="153"/>
    <col min="8946" max="8947" width="9.28515625" style="153" customWidth="1"/>
    <col min="8948" max="8948" width="10.7109375" style="153"/>
    <col min="8949" max="8952" width="9.28515625" style="153" customWidth="1"/>
    <col min="8953" max="8953" width="10.7109375" style="153"/>
    <col min="8954" max="8955" width="9.28515625" style="153" customWidth="1"/>
    <col min="8956" max="8956" width="10.7109375" style="153"/>
    <col min="8957" max="8960" width="9.28515625" style="153" customWidth="1"/>
    <col min="8961" max="8961" width="10.7109375" style="153"/>
    <col min="8962" max="8963" width="9.28515625" style="153" customWidth="1"/>
    <col min="8964" max="8964" width="10.7109375" style="153"/>
    <col min="8965" max="8970" width="9.28515625" style="153" customWidth="1"/>
    <col min="8971" max="8974" width="10.7109375" style="153"/>
    <col min="8975" max="8976" width="9.28515625" style="153" customWidth="1"/>
    <col min="8977" max="8977" width="10.7109375" style="153"/>
    <col min="8978" max="8979" width="9.28515625" style="153" customWidth="1"/>
    <col min="8980" max="8980" width="10.7109375" style="153"/>
    <col min="8981" max="8981" width="9.28515625" style="153" customWidth="1"/>
    <col min="8982" max="8983" width="10.7109375" style="153"/>
    <col min="8984" max="8985" width="9.28515625" style="153" customWidth="1"/>
    <col min="8986" max="8988" width="10.7109375" style="153"/>
    <col min="8989" max="8989" width="9.28515625" style="153" customWidth="1"/>
    <col min="8990" max="8991" width="10.7109375" style="153"/>
    <col min="8992" max="8994" width="9.28515625" style="153" customWidth="1"/>
    <col min="8995" max="8995" width="10.7109375" style="153"/>
    <col min="8996" max="8996" width="9.28515625" style="153" customWidth="1"/>
    <col min="8997" max="8999" width="10.7109375" style="153"/>
    <col min="9000" max="9000" width="9.28515625" style="153" customWidth="1"/>
    <col min="9001" max="9001" width="10.7109375" style="153"/>
    <col min="9002" max="9002" width="9.28515625" style="153" customWidth="1"/>
    <col min="9003" max="9003" width="10.7109375" style="153"/>
    <col min="9004" max="9005" width="9.28515625" style="153" customWidth="1"/>
    <col min="9006" max="9007" width="10.7109375" style="153"/>
    <col min="9008" max="9008" width="9.28515625" style="153" customWidth="1"/>
    <col min="9009" max="9011" width="10.7109375" style="153"/>
    <col min="9012" max="9013" width="9.28515625" style="153" customWidth="1"/>
    <col min="9014" max="9015" width="10.7109375" style="153"/>
    <col min="9016" max="9016" width="9.28515625" style="153" customWidth="1"/>
    <col min="9017" max="9017" width="10.7109375" style="153"/>
    <col min="9018" max="9018" width="9.28515625" style="153" customWidth="1"/>
    <col min="9019" max="9019" width="10.7109375" style="153"/>
    <col min="9020" max="9021" width="9.28515625" style="153" customWidth="1"/>
    <col min="9022" max="9023" width="10.7109375" style="153"/>
    <col min="9024" max="9025" width="9.28515625" style="153" customWidth="1"/>
    <col min="9026" max="9026" width="10.7109375" style="153"/>
    <col min="9027" max="9028" width="9.28515625" style="153" customWidth="1"/>
    <col min="9029" max="9031" width="10.7109375" style="153"/>
    <col min="9032" max="9033" width="9.28515625" style="153" customWidth="1"/>
    <col min="9034" max="9038" width="10.7109375" style="153"/>
    <col min="9039" max="9044" width="9.28515625" style="153" customWidth="1"/>
    <col min="9045" max="9046" width="10.7109375" style="153"/>
    <col min="9047" max="9050" width="9.28515625" style="153" customWidth="1"/>
    <col min="9051" max="9054" width="10.7109375" style="153"/>
    <col min="9055" max="9056" width="9.28515625" style="153" customWidth="1"/>
    <col min="9057" max="9060" width="10.7109375" style="153"/>
    <col min="9061" max="9061" width="9.28515625" style="153" customWidth="1"/>
    <col min="9062" max="9062" width="10.7109375" style="153"/>
    <col min="9063" max="9064" width="9.28515625" style="153" customWidth="1"/>
    <col min="9065" max="9065" width="10.7109375" style="153"/>
    <col min="9066" max="9067" width="9.28515625" style="153" customWidth="1"/>
    <col min="9068" max="9068" width="10.7109375" style="153"/>
    <col min="9069" max="9069" width="9.28515625" style="153" customWidth="1"/>
    <col min="9070" max="9071" width="10.7109375" style="153"/>
    <col min="9072" max="9073" width="9.28515625" style="153" customWidth="1"/>
    <col min="9074" max="9076" width="10.7109375" style="153"/>
    <col min="9077" max="9077" width="9.28515625" style="153" customWidth="1"/>
    <col min="9078" max="9079" width="10.7109375" style="153"/>
    <col min="9080" max="9082" width="9.28515625" style="153" customWidth="1"/>
    <col min="9083" max="9083" width="10.7109375" style="153"/>
    <col min="9084" max="9084" width="9.28515625" style="153" customWidth="1"/>
    <col min="9085" max="9087" width="10.7109375" style="153"/>
    <col min="9088" max="9088" width="9.28515625" style="153" customWidth="1"/>
    <col min="9089" max="9089" width="10.7109375" style="153"/>
    <col min="9090" max="9090" width="9.28515625" style="153" customWidth="1"/>
    <col min="9091" max="9091" width="10.7109375" style="153"/>
    <col min="9092" max="9093" width="9.28515625" style="153" customWidth="1"/>
    <col min="9094" max="9095" width="10.7109375" style="153"/>
    <col min="9096" max="9096" width="9.28515625" style="153" customWidth="1"/>
    <col min="9097" max="9099" width="10.7109375" style="153"/>
    <col min="9100" max="9101" width="9.28515625" style="153" customWidth="1"/>
    <col min="9102" max="9103" width="10.7109375" style="153"/>
    <col min="9104" max="9104" width="9.28515625" style="153" customWidth="1"/>
    <col min="9105" max="9105" width="10.7109375" style="153"/>
    <col min="9106" max="9106" width="9.28515625" style="153" customWidth="1"/>
    <col min="9107" max="9107" width="10.7109375" style="153"/>
    <col min="9108" max="9109" width="9.28515625" style="153" customWidth="1"/>
    <col min="9110" max="9111" width="10.7109375" style="153"/>
    <col min="9112" max="9113" width="9.28515625" style="153" customWidth="1"/>
    <col min="9114" max="9114" width="10.7109375" style="153"/>
    <col min="9115" max="9116" width="9.28515625" style="153" customWidth="1"/>
    <col min="9117" max="9119" width="10.7109375" style="153"/>
    <col min="9120" max="9121" width="9.28515625" style="153" customWidth="1"/>
    <col min="9122" max="9126" width="10.7109375" style="153"/>
    <col min="9127" max="9129" width="9.28515625" style="153" customWidth="1"/>
    <col min="9130" max="9130" width="10.7109375" style="153"/>
    <col min="9131" max="9131" width="9.28515625" style="153" customWidth="1"/>
    <col min="9132" max="9132" width="10.7109375" style="153"/>
    <col min="9133" max="9136" width="9.28515625" style="153" customWidth="1"/>
    <col min="9137" max="9137" width="10.7109375" style="153"/>
    <col min="9138" max="9139" width="9.28515625" style="153" customWidth="1"/>
    <col min="9140" max="9140" width="10.7109375" style="153"/>
    <col min="9141" max="9144" width="9.28515625" style="153" customWidth="1"/>
    <col min="9145" max="9145" width="10.7109375" style="153"/>
    <col min="9146" max="9147" width="9.28515625" style="153" customWidth="1"/>
    <col min="9148" max="9148" width="10.7109375" style="153"/>
    <col min="9149" max="9152" width="9.28515625" style="153" customWidth="1"/>
    <col min="9153" max="9153" width="10.7109375" style="153"/>
    <col min="9154" max="9155" width="9.28515625" style="153" customWidth="1"/>
    <col min="9156" max="9156" width="10.7109375" style="153"/>
    <col min="9157" max="9160" width="9.28515625" style="153" customWidth="1"/>
    <col min="9161" max="9161" width="10.7109375" style="153"/>
    <col min="9162" max="9163" width="9.28515625" style="153" customWidth="1"/>
    <col min="9164" max="9164" width="10.7109375" style="153"/>
    <col min="9165" max="9170" width="9.28515625" style="153" customWidth="1"/>
    <col min="9171" max="9174" width="10.7109375" style="153"/>
    <col min="9175" max="9176" width="9.28515625" style="153" customWidth="1"/>
    <col min="9177" max="9180" width="10.7109375" style="153"/>
    <col min="9181" max="9181" width="9.28515625" style="153" customWidth="1"/>
    <col min="9182" max="9182" width="10.7109375" style="153"/>
    <col min="9183" max="9186" width="9.28515625" style="153" customWidth="1"/>
    <col min="9187" max="9187" width="10.7109375" style="153"/>
    <col min="9188" max="9189" width="9.28515625" style="153" customWidth="1"/>
    <col min="9190" max="9191" width="10.7109375" style="153"/>
    <col min="9192" max="9192" width="9.28515625" style="153" customWidth="1"/>
    <col min="9193" max="9193" width="10.7109375" style="153"/>
    <col min="9194" max="9195" width="9.28515625" style="153" customWidth="1"/>
    <col min="9196" max="9196" width="10.7109375" style="153"/>
    <col min="9197" max="9197" width="9.28515625" style="153" customWidth="1"/>
    <col min="9198" max="9199" width="10.7109375" style="153"/>
    <col min="9200" max="9200" width="9.28515625" style="153" customWidth="1"/>
    <col min="9201" max="9202" width="10.7109375" style="153"/>
    <col min="9203" max="9205" width="9.28515625" style="153" customWidth="1"/>
    <col min="9206" max="9207" width="10.7109375" style="153"/>
    <col min="9208" max="9210" width="9.28515625" style="153" customWidth="1"/>
    <col min="9211" max="9211" width="10.7109375" style="153"/>
    <col min="9212" max="9212" width="9.28515625" style="153" customWidth="1"/>
    <col min="9213" max="9215" width="10.7109375" style="153"/>
    <col min="9216" max="9217" width="9.28515625" style="153" customWidth="1"/>
    <col min="9218" max="9222" width="10.7109375" style="153"/>
    <col min="9223" max="9225" width="9.28515625" style="153" customWidth="1"/>
    <col min="9226" max="9226" width="10.7109375" style="153"/>
    <col min="9227" max="9227" width="9.28515625" style="153" customWidth="1"/>
    <col min="9228" max="9228" width="10.7109375" style="153"/>
    <col min="9229" max="9232" width="9.28515625" style="153" customWidth="1"/>
    <col min="9233" max="9233" width="10.7109375" style="153"/>
    <col min="9234" max="9235" width="9.28515625" style="153" customWidth="1"/>
    <col min="9236" max="9236" width="10.7109375" style="153"/>
    <col min="9237" max="9240" width="9.28515625" style="153" customWidth="1"/>
    <col min="9241" max="9241" width="10.7109375" style="153"/>
    <col min="9242" max="9243" width="9.28515625" style="153" customWidth="1"/>
    <col min="9244" max="9244" width="10.7109375" style="153"/>
    <col min="9245" max="9248" width="9.28515625" style="153" customWidth="1"/>
    <col min="9249" max="9249" width="10.7109375" style="153"/>
    <col min="9250" max="9251" width="9.28515625" style="153" customWidth="1"/>
    <col min="9252" max="9252" width="10.7109375" style="153"/>
    <col min="9253" max="9258" width="9.28515625" style="153" customWidth="1"/>
    <col min="9259" max="9262" width="10.7109375" style="153"/>
    <col min="9263" max="9264" width="9.28515625" style="153" customWidth="1"/>
    <col min="9265" max="9268" width="10.7109375" style="153"/>
    <col min="9269" max="9269" width="9.28515625" style="153" customWidth="1"/>
    <col min="9270" max="9270" width="10.7109375" style="153"/>
    <col min="9271" max="9272" width="9.28515625" style="153" customWidth="1"/>
    <col min="9273" max="9273" width="10.7109375" style="153"/>
    <col min="9274" max="9277" width="9.28515625" style="153" customWidth="1"/>
    <col min="9278" max="9279" width="10.7109375" style="153"/>
    <col min="9280" max="9281" width="9.28515625" style="153" customWidth="1"/>
    <col min="9282" max="9282" width="10.7109375" style="153"/>
    <col min="9283" max="9284" width="9.28515625" style="153" customWidth="1"/>
    <col min="9285" max="9287" width="10.7109375" style="153"/>
    <col min="9288" max="9289" width="9.28515625" style="153" customWidth="1"/>
    <col min="9290" max="9290" width="10.7109375" style="153"/>
    <col min="9291" max="9292" width="9.28515625" style="153" customWidth="1"/>
    <col min="9293" max="9295" width="10.7109375" style="153"/>
    <col min="9296" max="9296" width="9.28515625" style="153" customWidth="1"/>
    <col min="9297" max="9297" width="10.7109375" style="153"/>
    <col min="9298" max="9301" width="9.28515625" style="153" customWidth="1"/>
    <col min="9302" max="9303" width="10.7109375" style="153"/>
    <col min="9304" max="9304" width="9.28515625" style="153" customWidth="1"/>
    <col min="9305" max="9305" width="10.7109375" style="153"/>
    <col min="9306" max="9307" width="9.28515625" style="153" customWidth="1"/>
    <col min="9308" max="9311" width="10.7109375" style="153"/>
    <col min="9312" max="9313" width="9.28515625" style="153" customWidth="1"/>
    <col min="9314" max="9318" width="10.7109375" style="153"/>
    <col min="9319" max="9321" width="9.28515625" style="153" customWidth="1"/>
    <col min="9322" max="9322" width="10.7109375" style="153"/>
    <col min="9323" max="9323" width="9.28515625" style="153" customWidth="1"/>
    <col min="9324" max="9324" width="10.7109375" style="153"/>
    <col min="9325" max="9328" width="9.28515625" style="153" customWidth="1"/>
    <col min="9329" max="9329" width="10.7109375" style="153"/>
    <col min="9330" max="9331" width="9.28515625" style="153" customWidth="1"/>
    <col min="9332" max="9332" width="10.7109375" style="153"/>
    <col min="9333" max="9336" width="9.28515625" style="153" customWidth="1"/>
    <col min="9337" max="9337" width="10.7109375" style="153"/>
    <col min="9338" max="9339" width="9.28515625" style="153" customWidth="1"/>
    <col min="9340" max="9340" width="10.7109375" style="153"/>
    <col min="9341" max="9346" width="9.28515625" style="153" customWidth="1"/>
    <col min="9347" max="9350" width="10.7109375" style="153"/>
    <col min="9351" max="9352" width="9.28515625" style="153" customWidth="1"/>
    <col min="9353" max="9356" width="10.7109375" style="153"/>
    <col min="9357" max="9357" width="9.28515625" style="153" customWidth="1"/>
    <col min="9358" max="9358" width="10.7109375" style="153"/>
    <col min="9359" max="9362" width="9.28515625" style="153" customWidth="1"/>
    <col min="9363" max="9363" width="10.7109375" style="153"/>
    <col min="9364" max="9365" width="9.28515625" style="153" customWidth="1"/>
    <col min="9366" max="9367" width="10.7109375" style="153"/>
    <col min="9368" max="9368" width="9.28515625" style="153" customWidth="1"/>
    <col min="9369" max="9369" width="10.7109375" style="153"/>
    <col min="9370" max="9371" width="9.28515625" style="153" customWidth="1"/>
    <col min="9372" max="9372" width="10.7109375" style="153"/>
    <col min="9373" max="9373" width="9.28515625" style="153" customWidth="1"/>
    <col min="9374" max="9375" width="10.7109375" style="153"/>
    <col min="9376" max="9376" width="9.28515625" style="153" customWidth="1"/>
    <col min="9377" max="9378" width="10.7109375" style="153"/>
    <col min="9379" max="9381" width="9.28515625" style="153" customWidth="1"/>
    <col min="9382" max="9383" width="10.7109375" style="153"/>
    <col min="9384" max="9386" width="9.28515625" style="153" customWidth="1"/>
    <col min="9387" max="9387" width="10.7109375" style="153"/>
    <col min="9388" max="9388" width="9.28515625" style="153" customWidth="1"/>
    <col min="9389" max="9391" width="10.7109375" style="153"/>
    <col min="9392" max="9393" width="9.28515625" style="153" customWidth="1"/>
    <col min="9394" max="9398" width="10.7109375" style="153"/>
    <col min="9399" max="9401" width="9.28515625" style="153" customWidth="1"/>
    <col min="9402" max="9402" width="10.7109375" style="153"/>
    <col min="9403" max="9403" width="9.28515625" style="153" customWidth="1"/>
    <col min="9404" max="9404" width="10.7109375" style="153"/>
    <col min="9405" max="9408" width="9.28515625" style="153" customWidth="1"/>
    <col min="9409" max="9409" width="10.7109375" style="153"/>
    <col min="9410" max="9411" width="9.28515625" style="153" customWidth="1"/>
    <col min="9412" max="9412" width="10.7109375" style="153"/>
    <col min="9413" max="9416" width="9.28515625" style="153" customWidth="1"/>
    <col min="9417" max="9417" width="10.7109375" style="153"/>
    <col min="9418" max="9419" width="9.28515625" style="153" customWidth="1"/>
    <col min="9420" max="9420" width="10.7109375" style="153"/>
    <col min="9421" max="9426" width="9.28515625" style="153" customWidth="1"/>
    <col min="9427" max="9430" width="10.7109375" style="153"/>
    <col min="9431" max="9432" width="9.28515625" style="153" customWidth="1"/>
    <col min="9433" max="9434" width="10.7109375" style="153"/>
    <col min="9435" max="9435" width="9.28515625" style="153" customWidth="1"/>
    <col min="9436" max="9436" width="10.7109375" style="153"/>
    <col min="9437" max="9437" width="9.28515625" style="153" customWidth="1"/>
    <col min="9438" max="9439" width="10.7109375" style="153"/>
    <col min="9440" max="9440" width="9.28515625" style="153" customWidth="1"/>
    <col min="9441" max="9441" width="10.7109375" style="153"/>
    <col min="9442" max="9442" width="9.28515625" style="153" customWidth="1"/>
    <col min="9443" max="9443" width="10.7109375" style="153"/>
    <col min="9444" max="9445" width="9.28515625" style="153" customWidth="1"/>
    <col min="9446" max="9447" width="10.7109375" style="153"/>
    <col min="9448" max="9448" width="9.28515625" style="153" customWidth="1"/>
    <col min="9449" max="9449" width="10.7109375" style="153"/>
    <col min="9450" max="9451" width="9.28515625" style="153" customWidth="1"/>
    <col min="9452" max="9455" width="10.7109375" style="153"/>
    <col min="9456" max="9457" width="9.28515625" style="153" customWidth="1"/>
    <col min="9458" max="9462" width="10.7109375" style="153"/>
    <col min="9463" max="9464" width="9.28515625" style="153" customWidth="1"/>
    <col min="9465" max="9466" width="10.7109375" style="153"/>
    <col min="9467" max="9469" width="9.28515625" style="153" customWidth="1"/>
    <col min="9470" max="9471" width="10.7109375" style="153"/>
    <col min="9472" max="9472" width="9.28515625" style="153" customWidth="1"/>
    <col min="9473" max="9476" width="10.7109375" style="153"/>
    <col min="9477" max="9477" width="9.28515625" style="153" customWidth="1"/>
    <col min="9478" max="9479" width="10.7109375" style="153"/>
    <col min="9480" max="9480" width="9.28515625" style="153" customWidth="1"/>
    <col min="9481" max="9481" width="10.7109375" style="153"/>
    <col min="9482" max="9482" width="9.28515625" style="153" customWidth="1"/>
    <col min="9483" max="9484" width="10.7109375" style="153"/>
    <col min="9485" max="9485" width="9.28515625" style="153" customWidth="1"/>
    <col min="9486" max="9487" width="10.7109375" style="153"/>
    <col min="9488" max="9489" width="9.28515625" style="153" customWidth="1"/>
    <col min="9490" max="9492" width="10.7109375" style="153"/>
    <col min="9493" max="9493" width="9.28515625" style="153" customWidth="1"/>
    <col min="9494" max="9494" width="10.7109375" style="153"/>
    <col min="9495" max="9496" width="9.28515625" style="153" customWidth="1"/>
    <col min="9497" max="9497" width="10.7109375" style="153"/>
    <col min="9498" max="9501" width="9.28515625" style="153" customWidth="1"/>
    <col min="9502" max="9503" width="10.7109375" style="153"/>
    <col min="9504" max="9508" width="9.28515625" style="153" customWidth="1"/>
    <col min="9509" max="9511" width="10.7109375" style="153"/>
    <col min="9512" max="9516" width="9.28515625" style="153" customWidth="1"/>
    <col min="9517" max="9519" width="10.7109375" style="153"/>
    <col min="9520" max="9522" width="9.28515625" style="153" customWidth="1"/>
    <col min="9523" max="9524" width="10.7109375" style="153"/>
    <col min="9525" max="9525" width="9.28515625" style="153" customWidth="1"/>
    <col min="9526" max="9527" width="10.7109375" style="153"/>
    <col min="9528" max="9528" width="9.28515625" style="153" customWidth="1"/>
    <col min="9529" max="9529" width="10.7109375" style="153"/>
    <col min="9530" max="9530" width="9.28515625" style="153" customWidth="1"/>
    <col min="9531" max="9531" width="10.7109375" style="153"/>
    <col min="9532" max="9533" width="9.28515625" style="153" customWidth="1"/>
    <col min="9534" max="9535" width="10.7109375" style="153"/>
    <col min="9536" max="9537" width="9.28515625" style="153" customWidth="1"/>
    <col min="9538" max="9540" width="10.7109375" style="153"/>
    <col min="9541" max="9541" width="9.28515625" style="153" customWidth="1"/>
    <col min="9542" max="9542" width="10.7109375" style="153"/>
    <col min="9543" max="9548" width="9.28515625" style="153" customWidth="1"/>
    <col min="9549" max="9551" width="10.7109375" style="153"/>
    <col min="9552" max="9553" width="9.28515625" style="153" customWidth="1"/>
    <col min="9554" max="9554" width="10.7109375" style="153"/>
    <col min="9555" max="9556" width="9.28515625" style="153" customWidth="1"/>
    <col min="9557" max="9559" width="10.7109375" style="153"/>
    <col min="9560" max="9560" width="9.28515625" style="153" customWidth="1"/>
    <col min="9561" max="9561" width="10.7109375" style="153"/>
    <col min="9562" max="9563" width="9.28515625" style="153" customWidth="1"/>
    <col min="9564" max="9564" width="10.7109375" style="153"/>
    <col min="9565" max="9565" width="9.28515625" style="153" customWidth="1"/>
    <col min="9566" max="9567" width="10.7109375" style="153"/>
    <col min="9568" max="9569" width="9.28515625" style="153" customWidth="1"/>
    <col min="9570" max="9572" width="10.7109375" style="153"/>
    <col min="9573" max="9573" width="9.28515625" style="153" customWidth="1"/>
    <col min="9574" max="9575" width="10.7109375" style="153"/>
    <col min="9576" max="9578" width="9.28515625" style="153" customWidth="1"/>
    <col min="9579" max="9579" width="10.7109375" style="153"/>
    <col min="9580" max="9580" width="9.28515625" style="153" customWidth="1"/>
    <col min="9581" max="9583" width="10.7109375" style="153"/>
    <col min="9584" max="9585" width="9.28515625" style="153" customWidth="1"/>
    <col min="9586" max="9588" width="10.7109375" style="153"/>
    <col min="9589" max="9589" width="9.28515625" style="153" customWidth="1"/>
    <col min="9590" max="9590" width="10.7109375" style="153"/>
    <col min="9591" max="9596" width="9.28515625" style="153" customWidth="1"/>
    <col min="9597" max="9597" width="10.7109375" style="153"/>
    <col min="9598" max="9598" width="9.28515625" style="153" customWidth="1"/>
    <col min="9599" max="9599" width="10.7109375" style="153"/>
    <col min="9600" max="9600" width="9.28515625" style="153" customWidth="1"/>
    <col min="9601" max="9601" width="10.7109375" style="153"/>
    <col min="9602" max="9605" width="9.28515625" style="153" customWidth="1"/>
    <col min="9606" max="9607" width="10.7109375" style="153"/>
    <col min="9608" max="9612" width="9.28515625" style="153" customWidth="1"/>
    <col min="9613" max="9615" width="10.7109375" style="153"/>
    <col min="9616" max="9616" width="9.28515625" style="153" customWidth="1"/>
    <col min="9617" max="9617" width="10.7109375" style="153"/>
    <col min="9618" max="9618" width="9.28515625" style="153" customWidth="1"/>
    <col min="9619" max="9619" width="10.7109375" style="153"/>
    <col min="9620" max="9621" width="9.28515625" style="153" customWidth="1"/>
    <col min="9622" max="9623" width="10.7109375" style="153"/>
    <col min="9624" max="9625" width="9.28515625" style="153" customWidth="1"/>
    <col min="9626" max="9626" width="10.7109375" style="153"/>
    <col min="9627" max="9628" width="9.28515625" style="153" customWidth="1"/>
    <col min="9629" max="9631" width="10.7109375" style="153"/>
    <col min="9632" max="9632" width="9.28515625" style="153" customWidth="1"/>
    <col min="9633" max="9633" width="10.7109375" style="153"/>
    <col min="9634" max="9635" width="9.28515625" style="153" customWidth="1"/>
    <col min="9636" max="9636" width="10.7109375" style="153"/>
    <col min="9637" max="9638" width="9.28515625" style="153" customWidth="1"/>
    <col min="9639" max="9639" width="10.7109375" style="153"/>
    <col min="9640" max="9641" width="9.28515625" style="153" customWidth="1"/>
    <col min="9642" max="9644" width="10.7109375" style="153"/>
    <col min="9645" max="9645" width="9.28515625" style="153" customWidth="1"/>
    <col min="9646" max="9647" width="10.7109375" style="153"/>
    <col min="9648" max="9649" width="9.28515625" style="153" customWidth="1"/>
    <col min="9650" max="9651" width="10.7109375" style="153"/>
    <col min="9652" max="9653" width="9.28515625" style="153" customWidth="1"/>
    <col min="9654" max="9655" width="10.7109375" style="153"/>
    <col min="9656" max="9656" width="9.28515625" style="153" customWidth="1"/>
    <col min="9657" max="9660" width="10.7109375" style="153"/>
    <col min="9661" max="9661" width="9.28515625" style="153" customWidth="1"/>
    <col min="9662" max="9663" width="10.7109375" style="153"/>
    <col min="9664" max="9665" width="9.28515625" style="153" customWidth="1"/>
    <col min="9666" max="9668" width="10.7109375" style="153"/>
    <col min="9669" max="9669" width="9.28515625" style="153" customWidth="1"/>
    <col min="9670" max="9670" width="10.7109375" style="153"/>
    <col min="9671" max="9676" width="9.28515625" style="153" customWidth="1"/>
    <col min="9677" max="9677" width="10.7109375" style="153"/>
    <col min="9678" max="9678" width="9.28515625" style="153" customWidth="1"/>
    <col min="9679" max="9679" width="10.7109375" style="153"/>
    <col min="9680" max="9680" width="9.28515625" style="153" customWidth="1"/>
    <col min="9681" max="9681" width="10.7109375" style="153"/>
    <col min="9682" max="9682" width="9.28515625" style="153" customWidth="1"/>
    <col min="9683" max="9684" width="10.7109375" style="153"/>
    <col min="9685" max="9686" width="9.28515625" style="153" customWidth="1"/>
    <col min="9687" max="9687" width="10.7109375" style="153"/>
    <col min="9688" max="9688" width="9.28515625" style="153" customWidth="1"/>
    <col min="9689" max="9689" width="10.7109375" style="153"/>
    <col min="9690" max="9690" width="9.28515625" style="153" customWidth="1"/>
    <col min="9691" max="9691" width="10.7109375" style="153"/>
    <col min="9692" max="9692" width="9.28515625" style="153" customWidth="1"/>
    <col min="9693" max="9693" width="10.7109375" style="153"/>
    <col min="9694" max="9694" width="9.28515625" style="153" customWidth="1"/>
    <col min="9695" max="9695" width="10.7109375" style="153"/>
    <col min="9696" max="9697" width="9.28515625" style="153" customWidth="1"/>
    <col min="9698" max="9700" width="10.7109375" style="153"/>
    <col min="9701" max="9701" width="9.28515625" style="153" customWidth="1"/>
    <col min="9702" max="9703" width="10.7109375" style="153"/>
    <col min="9704" max="9704" width="9.28515625" style="153" customWidth="1"/>
    <col min="9705" max="9705" width="10.7109375" style="153"/>
    <col min="9706" max="9709" width="9.28515625" style="153" customWidth="1"/>
    <col min="9710" max="9711" width="10.7109375" style="153"/>
    <col min="9712" max="9714" width="9.28515625" style="153" customWidth="1"/>
    <col min="9715" max="9715" width="10.7109375" style="153"/>
    <col min="9716" max="9717" width="9.28515625" style="153" customWidth="1"/>
    <col min="9718" max="9719" width="10.7109375" style="153"/>
    <col min="9720" max="9721" width="9.28515625" style="153" customWidth="1"/>
    <col min="9722" max="9722" width="10.7109375" style="153"/>
    <col min="9723" max="9723" width="9.28515625" style="153" customWidth="1"/>
    <col min="9724" max="9724" width="10.7109375" style="153"/>
    <col min="9725" max="9725" width="9.28515625" style="153" customWidth="1"/>
    <col min="9726" max="9727" width="10.7109375" style="153"/>
    <col min="9728" max="9728" width="9.28515625" style="153" customWidth="1"/>
    <col min="9729" max="9729" width="10.7109375" style="153"/>
    <col min="9730" max="9730" width="9.28515625" style="153" customWidth="1"/>
    <col min="9731" max="9731" width="10.7109375" style="153"/>
    <col min="9732" max="9732" width="9.28515625" style="153" customWidth="1"/>
    <col min="9733" max="9735" width="10.7109375" style="153"/>
    <col min="9736" max="9736" width="9.28515625" style="153" customWidth="1"/>
    <col min="9737" max="9738" width="10.7109375" style="153"/>
    <col min="9739" max="9740" width="9.28515625" style="153" customWidth="1"/>
    <col min="9741" max="9743" width="10.7109375" style="153"/>
    <col min="9744" max="9746" width="9.28515625" style="153" customWidth="1"/>
    <col min="9747" max="9747" width="10.7109375" style="153"/>
    <col min="9748" max="9748" width="9.28515625" style="153" customWidth="1"/>
    <col min="9749" max="9751" width="10.7109375" style="153"/>
    <col min="9752" max="9752" width="9.28515625" style="153" customWidth="1"/>
    <col min="9753" max="9753" width="10.7109375" style="153"/>
    <col min="9754" max="9754" width="9.28515625" style="153" customWidth="1"/>
    <col min="9755" max="9755" width="10.7109375" style="153"/>
    <col min="9756" max="9757" width="9.28515625" style="153" customWidth="1"/>
    <col min="9758" max="9759" width="10.7109375" style="153"/>
    <col min="9760" max="9762" width="9.28515625" style="153" customWidth="1"/>
    <col min="9763" max="9763" width="10.7109375" style="153"/>
    <col min="9764" max="9765" width="9.28515625" style="153" customWidth="1"/>
    <col min="9766" max="9767" width="10.7109375" style="153"/>
    <col min="9768" max="9772" width="9.28515625" style="153" customWidth="1"/>
    <col min="9773" max="9773" width="10.7109375" style="153"/>
    <col min="9774" max="9774" width="9.28515625" style="153" customWidth="1"/>
    <col min="9775" max="9775" width="10.7109375" style="153"/>
    <col min="9776" max="9776" width="9.28515625" style="153" customWidth="1"/>
    <col min="9777" max="9777" width="10.7109375" style="153"/>
    <col min="9778" max="9781" width="9.28515625" style="153" customWidth="1"/>
    <col min="9782" max="9783" width="10.7109375" style="153"/>
    <col min="9784" max="9788" width="9.28515625" style="153" customWidth="1"/>
    <col min="9789" max="9791" width="10.7109375" style="153"/>
    <col min="9792" max="9792" width="9.28515625" style="153" customWidth="1"/>
    <col min="9793" max="9793" width="10.7109375" style="153"/>
    <col min="9794" max="9794" width="9.28515625" style="153" customWidth="1"/>
    <col min="9795" max="9795" width="10.7109375" style="153"/>
    <col min="9796" max="9797" width="9.28515625" style="153" customWidth="1"/>
    <col min="9798" max="9799" width="10.7109375" style="153"/>
    <col min="9800" max="9801" width="9.28515625" style="153" customWidth="1"/>
    <col min="9802" max="9802" width="10.7109375" style="153"/>
    <col min="9803" max="9804" width="9.28515625" style="153" customWidth="1"/>
    <col min="9805" max="9807" width="10.7109375" style="153"/>
    <col min="9808" max="9809" width="9.28515625" style="153" customWidth="1"/>
    <col min="9810" max="9810" width="10.7109375" style="153"/>
    <col min="9811" max="9812" width="9.28515625" style="153" customWidth="1"/>
    <col min="9813" max="9813" width="10.7109375" style="153"/>
    <col min="9814" max="9814" width="9.28515625" style="153" customWidth="1"/>
    <col min="9815" max="9815" width="10.7109375" style="153"/>
    <col min="9816" max="9816" width="9.28515625" style="153" customWidth="1"/>
    <col min="9817" max="9817" width="10.7109375" style="153"/>
    <col min="9818" max="9818" width="9.28515625" style="153" customWidth="1"/>
    <col min="9819" max="9819" width="10.7109375" style="153"/>
    <col min="9820" max="9821" width="9.28515625" style="153" customWidth="1"/>
    <col min="9822" max="9823" width="10.7109375" style="153"/>
    <col min="9824" max="9824" width="9.28515625" style="153" customWidth="1"/>
    <col min="9825" max="9826" width="10.7109375" style="153"/>
    <col min="9827" max="9829" width="9.28515625" style="153" customWidth="1"/>
    <col min="9830" max="9831" width="10.7109375" style="153"/>
    <col min="9832" max="9834" width="9.28515625" style="153" customWidth="1"/>
    <col min="9835" max="9835" width="10.7109375" style="153"/>
    <col min="9836" max="9836" width="9.28515625" style="153" customWidth="1"/>
    <col min="9837" max="9839" width="10.7109375" style="153"/>
    <col min="9840" max="9842" width="9.28515625" style="153" customWidth="1"/>
    <col min="9843" max="9846" width="10.7109375" style="153"/>
    <col min="9847" max="9848" width="9.28515625" style="153" customWidth="1"/>
    <col min="9849" max="9852" width="10.7109375" style="153"/>
    <col min="9853" max="9853" width="9.28515625" style="153" customWidth="1"/>
    <col min="9854" max="9854" width="10.7109375" style="153"/>
    <col min="9855" max="9856" width="9.28515625" style="153" customWidth="1"/>
    <col min="9857" max="9858" width="10.7109375" style="153"/>
    <col min="9859" max="9859" width="9.28515625" style="153" customWidth="1"/>
    <col min="9860" max="9860" width="10.7109375" style="153"/>
    <col min="9861" max="9861" width="9.28515625" style="153" customWidth="1"/>
    <col min="9862" max="9863" width="10.7109375" style="153"/>
    <col min="9864" max="9864" width="9.28515625" style="153" customWidth="1"/>
    <col min="9865" max="9865" width="10.7109375" style="153"/>
    <col min="9866" max="9866" width="9.28515625" style="153" customWidth="1"/>
    <col min="9867" max="9867" width="10.7109375" style="153"/>
    <col min="9868" max="9869" width="9.28515625" style="153" customWidth="1"/>
    <col min="9870" max="9871" width="10.7109375" style="153"/>
    <col min="9872" max="9872" width="9.28515625" style="153" customWidth="1"/>
    <col min="9873" max="9873" width="10.7109375" style="153"/>
    <col min="9874" max="9875" width="9.28515625" style="153" customWidth="1"/>
    <col min="9876" max="9879" width="10.7109375" style="153"/>
    <col min="9880" max="9881" width="9.28515625" style="153" customWidth="1"/>
    <col min="9882" max="9886" width="10.7109375" style="153"/>
    <col min="9887" max="9889" width="9.28515625" style="153" customWidth="1"/>
    <col min="9890" max="9890" width="10.7109375" style="153"/>
    <col min="9891" max="9891" width="9.28515625" style="153" customWidth="1"/>
    <col min="9892" max="9892" width="10.7109375" style="153"/>
    <col min="9893" max="9896" width="9.28515625" style="153" customWidth="1"/>
    <col min="9897" max="9897" width="10.7109375" style="153"/>
    <col min="9898" max="9899" width="9.28515625" style="153" customWidth="1"/>
    <col min="9900" max="9900" width="10.7109375" style="153"/>
    <col min="9901" max="9904" width="9.28515625" style="153" customWidth="1"/>
    <col min="9905" max="9905" width="10.7109375" style="153"/>
    <col min="9906" max="9907" width="9.28515625" style="153" customWidth="1"/>
    <col min="9908" max="9908" width="10.7109375" style="153"/>
    <col min="9909" max="9914" width="9.28515625" style="153" customWidth="1"/>
    <col min="9915" max="9918" width="10.7109375" style="153"/>
    <col min="9919" max="9922" width="9.28515625" style="153" customWidth="1"/>
    <col min="9923" max="9923" width="10.7109375" style="153"/>
    <col min="9924" max="9925" width="9.28515625" style="153" customWidth="1"/>
    <col min="9926" max="9927" width="10.7109375" style="153"/>
    <col min="9928" max="9928" width="9.28515625" style="153" customWidth="1"/>
    <col min="9929" max="9929" width="10.7109375" style="153"/>
    <col min="9930" max="9931" width="9.28515625" style="153" customWidth="1"/>
    <col min="9932" max="9932" width="10.7109375" style="153"/>
    <col min="9933" max="9933" width="9.28515625" style="153" customWidth="1"/>
    <col min="9934" max="9935" width="10.7109375" style="153"/>
    <col min="9936" max="9936" width="9.28515625" style="153" customWidth="1"/>
    <col min="9937" max="9938" width="10.7109375" style="153"/>
    <col min="9939" max="9941" width="9.28515625" style="153" customWidth="1"/>
    <col min="9942" max="9943" width="10.7109375" style="153"/>
    <col min="9944" max="9946" width="9.28515625" style="153" customWidth="1"/>
    <col min="9947" max="9947" width="10.7109375" style="153"/>
    <col min="9948" max="9948" width="9.28515625" style="153" customWidth="1"/>
    <col min="9949" max="9951" width="10.7109375" style="153"/>
    <col min="9952" max="9953" width="9.28515625" style="153" customWidth="1"/>
    <col min="9954" max="9958" width="10.7109375" style="153"/>
    <col min="9959" max="9961" width="9.28515625" style="153" customWidth="1"/>
    <col min="9962" max="9962" width="10.7109375" style="153"/>
    <col min="9963" max="9963" width="9.28515625" style="153" customWidth="1"/>
    <col min="9964" max="9964" width="10.7109375" style="153"/>
    <col min="9965" max="9968" width="9.28515625" style="153" customWidth="1"/>
    <col min="9969" max="9969" width="10.7109375" style="153"/>
    <col min="9970" max="9971" width="9.28515625" style="153" customWidth="1"/>
    <col min="9972" max="9972" width="10.7109375" style="153"/>
    <col min="9973" max="9976" width="9.28515625" style="153" customWidth="1"/>
    <col min="9977" max="9977" width="10.7109375" style="153"/>
    <col min="9978" max="9979" width="9.28515625" style="153" customWidth="1"/>
    <col min="9980" max="9980" width="10.7109375" style="153"/>
    <col min="9981" max="9984" width="9.28515625" style="153" customWidth="1"/>
    <col min="9985" max="9985" width="10.7109375" style="153"/>
    <col min="9986" max="9987" width="9.28515625" style="153" customWidth="1"/>
    <col min="9988" max="9988" width="10.7109375" style="153"/>
    <col min="9989" max="9994" width="9.28515625" style="153" customWidth="1"/>
    <col min="9995" max="9998" width="10.7109375" style="153"/>
    <col min="9999" max="10000" width="9.28515625" style="153" customWidth="1"/>
    <col min="10001" max="10002" width="10.7109375" style="153"/>
    <col min="10003" max="10003" width="9.28515625" style="153" customWidth="1"/>
    <col min="10004" max="10004" width="10.7109375" style="153"/>
    <col min="10005" max="10005" width="9.28515625" style="153" customWidth="1"/>
    <col min="10006" max="10007" width="10.7109375" style="153"/>
    <col min="10008" max="10008" width="9.28515625" style="153" customWidth="1"/>
    <col min="10009" max="10009" width="10.7109375" style="153"/>
    <col min="10010" max="10010" width="9.28515625" style="153" customWidth="1"/>
    <col min="10011" max="10011" width="10.7109375" style="153"/>
    <col min="10012" max="10013" width="9.28515625" style="153" customWidth="1"/>
    <col min="10014" max="10015" width="10.7109375" style="153"/>
    <col min="10016" max="10016" width="9.28515625" style="153" customWidth="1"/>
    <col min="10017" max="10017" width="10.7109375" style="153"/>
    <col min="10018" max="10019" width="9.28515625" style="153" customWidth="1"/>
    <col min="10020" max="10023" width="10.7109375" style="153"/>
    <col min="10024" max="10025" width="9.28515625" style="153" customWidth="1"/>
    <col min="10026" max="10030" width="10.7109375" style="153"/>
    <col min="10031" max="10032" width="9.28515625" style="153" customWidth="1"/>
    <col min="10033" max="10034" width="10.7109375" style="153"/>
    <col min="10035" max="10037" width="9.28515625" style="153" customWidth="1"/>
    <col min="10038" max="10039" width="10.7109375" style="153"/>
    <col min="10040" max="10040" width="9.28515625" style="153" customWidth="1"/>
    <col min="10041" max="10044" width="10.7109375" style="153"/>
    <col min="10045" max="10045" width="9.28515625" style="153" customWidth="1"/>
    <col min="10046" max="10047" width="10.7109375" style="153"/>
    <col min="10048" max="10048" width="9.28515625" style="153" customWidth="1"/>
    <col min="10049" max="10049" width="10.7109375" style="153"/>
    <col min="10050" max="10050" width="9.28515625" style="153" customWidth="1"/>
    <col min="10051" max="10052" width="10.7109375" style="153"/>
    <col min="10053" max="10053" width="9.28515625" style="153" customWidth="1"/>
    <col min="10054" max="10055" width="10.7109375" style="153"/>
    <col min="10056" max="10057" width="9.28515625" style="153" customWidth="1"/>
    <col min="10058" max="10060" width="10.7109375" style="153"/>
    <col min="10061" max="10061" width="9.28515625" style="153" customWidth="1"/>
    <col min="10062" max="10062" width="10.7109375" style="153"/>
    <col min="10063" max="10064" width="9.28515625" style="153" customWidth="1"/>
    <col min="10065" max="10065" width="10.7109375" style="153"/>
    <col min="10066" max="10069" width="9.28515625" style="153" customWidth="1"/>
    <col min="10070" max="10071" width="10.7109375" style="153"/>
    <col min="10072" max="10076" width="9.28515625" style="153" customWidth="1"/>
    <col min="10077" max="10079" width="10.7109375" style="153"/>
    <col min="10080" max="10084" width="9.28515625" style="153" customWidth="1"/>
    <col min="10085" max="10087" width="10.7109375" style="153"/>
    <col min="10088" max="10090" width="9.28515625" style="153" customWidth="1"/>
    <col min="10091" max="10092" width="10.7109375" style="153"/>
    <col min="10093" max="10093" width="9.28515625" style="153" customWidth="1"/>
    <col min="10094" max="10095" width="10.7109375" style="153"/>
    <col min="10096" max="10096" width="9.28515625" style="153" customWidth="1"/>
    <col min="10097" max="10097" width="10.7109375" style="153"/>
    <col min="10098" max="10098" width="9.28515625" style="153" customWidth="1"/>
    <col min="10099" max="10099" width="10.7109375" style="153"/>
    <col min="10100" max="10101" width="9.28515625" style="153" customWidth="1"/>
    <col min="10102" max="10103" width="10.7109375" style="153"/>
    <col min="10104" max="10105" width="9.28515625" style="153" customWidth="1"/>
    <col min="10106" max="10108" width="10.7109375" style="153"/>
    <col min="10109" max="10109" width="9.28515625" style="153" customWidth="1"/>
    <col min="10110" max="10110" width="10.7109375" style="153"/>
    <col min="10111" max="10116" width="9.28515625" style="153" customWidth="1"/>
    <col min="10117" max="10119" width="10.7109375" style="153"/>
    <col min="10120" max="10121" width="9.28515625" style="153" customWidth="1"/>
    <col min="10122" max="10122" width="10.7109375" style="153"/>
    <col min="10123" max="10124" width="9.28515625" style="153" customWidth="1"/>
    <col min="10125" max="10127" width="10.7109375" style="153"/>
    <col min="10128" max="10128" width="9.28515625" style="153" customWidth="1"/>
    <col min="10129" max="10129" width="10.7109375" style="153"/>
    <col min="10130" max="10131" width="9.28515625" style="153" customWidth="1"/>
    <col min="10132" max="10132" width="10.7109375" style="153"/>
    <col min="10133" max="10133" width="9.28515625" style="153" customWidth="1"/>
    <col min="10134" max="10135" width="10.7109375" style="153"/>
    <col min="10136" max="10137" width="9.28515625" style="153" customWidth="1"/>
    <col min="10138" max="10140" width="10.7109375" style="153"/>
    <col min="10141" max="10141" width="9.28515625" style="153" customWidth="1"/>
    <col min="10142" max="10143" width="10.7109375" style="153"/>
    <col min="10144" max="10146" width="9.28515625" style="153" customWidth="1"/>
    <col min="10147" max="10147" width="10.7109375" style="153"/>
    <col min="10148" max="10148" width="9.28515625" style="153" customWidth="1"/>
    <col min="10149" max="10151" width="10.7109375" style="153"/>
    <col min="10152" max="10153" width="9.28515625" style="153" customWidth="1"/>
    <col min="10154" max="10156" width="10.7109375" style="153"/>
    <col min="10157" max="10157" width="9.28515625" style="153" customWidth="1"/>
    <col min="10158" max="10158" width="10.7109375" style="153"/>
    <col min="10159" max="10162" width="9.28515625" style="153" customWidth="1"/>
    <col min="10163" max="10163" width="10.7109375" style="153"/>
    <col min="10164" max="10164" width="9.28515625" style="153" customWidth="1"/>
    <col min="10165" max="10167" width="10.7109375" style="153"/>
    <col min="10168" max="10168" width="9.28515625" style="153" customWidth="1"/>
    <col min="10169" max="10169" width="10.7109375" style="153"/>
    <col min="10170" max="10171" width="9.28515625" style="153" customWidth="1"/>
    <col min="10172" max="10172" width="10.7109375" style="153"/>
    <col min="10173" max="10173" width="9.28515625" style="153" customWidth="1"/>
    <col min="10174" max="10175" width="10.7109375" style="153"/>
    <col min="10176" max="10176" width="9.28515625" style="153" customWidth="1"/>
    <col min="10177" max="10178" width="10.7109375" style="153"/>
    <col min="10179" max="10181" width="9.28515625" style="153" customWidth="1"/>
    <col min="10182" max="10183" width="10.7109375" style="153"/>
    <col min="10184" max="10184" width="9.28515625" style="153" customWidth="1"/>
    <col min="10185" max="10186" width="10.7109375" style="153"/>
    <col min="10187" max="10187" width="9.28515625" style="153" customWidth="1"/>
    <col min="10188" max="10188" width="10.7109375" style="153"/>
    <col min="10189" max="10189" width="9.28515625" style="153" customWidth="1"/>
    <col min="10190" max="10191" width="10.7109375" style="153"/>
    <col min="10192" max="10192" width="9.28515625" style="153" customWidth="1"/>
    <col min="10193" max="10193" width="10.7109375" style="153"/>
    <col min="10194" max="10194" width="9.28515625" style="153" customWidth="1"/>
    <col min="10195" max="10195" width="10.7109375" style="153"/>
    <col min="10196" max="10197" width="9.28515625" style="153" customWidth="1"/>
    <col min="10198" max="10199" width="10.7109375" style="153"/>
    <col min="10200" max="10202" width="9.28515625" style="153" customWidth="1"/>
    <col min="10203" max="10203" width="10.7109375" style="153"/>
    <col min="10204" max="10204" width="9.28515625" style="153" customWidth="1"/>
    <col min="10205" max="10207" width="10.7109375" style="153"/>
    <col min="10208" max="10209" width="9.28515625" style="153" customWidth="1"/>
    <col min="10210" max="10212" width="10.7109375" style="153"/>
    <col min="10213" max="10213" width="9.28515625" style="153" customWidth="1"/>
    <col min="10214" max="10214" width="10.7109375" style="153"/>
    <col min="10215" max="10216" width="9.28515625" style="153" customWidth="1"/>
    <col min="10217" max="10218" width="10.7109375" style="153"/>
    <col min="10219" max="10221" width="9.28515625" style="153" customWidth="1"/>
    <col min="10222" max="10223" width="10.7109375" style="153"/>
    <col min="10224" max="10225" width="9.28515625" style="153" customWidth="1"/>
    <col min="10226" max="10226" width="10.7109375" style="153"/>
    <col min="10227" max="10228" width="9.28515625" style="153" customWidth="1"/>
    <col min="10229" max="10231" width="10.7109375" style="153"/>
    <col min="10232" max="10232" width="9.28515625" style="153" customWidth="1"/>
    <col min="10233" max="10233" width="10.7109375" style="153"/>
    <col min="10234" max="10234" width="9.28515625" style="153" customWidth="1"/>
    <col min="10235" max="10235" width="10.7109375" style="153"/>
    <col min="10236" max="10237" width="9.28515625" style="153" customWidth="1"/>
    <col min="10238" max="10239" width="10.7109375" style="153"/>
    <col min="10240" max="10240" width="9.28515625" style="153" customWidth="1"/>
    <col min="10241" max="10241" width="10.7109375" style="153"/>
    <col min="10242" max="10245" width="9.28515625" style="153" customWidth="1"/>
    <col min="10246" max="10247" width="10.7109375" style="153"/>
    <col min="10248" max="10250" width="9.28515625" style="153" customWidth="1"/>
    <col min="10251" max="10251" width="10.7109375" style="153"/>
    <col min="10252" max="10252" width="9.28515625" style="153" customWidth="1"/>
    <col min="10253" max="10255" width="10.7109375" style="153"/>
    <col min="10256" max="10256" width="9.28515625" style="153" customWidth="1"/>
    <col min="10257" max="10260" width="10.7109375" style="153"/>
    <col min="10261" max="10261" width="9.28515625" style="153" customWidth="1"/>
    <col min="10262" max="10263" width="10.7109375" style="153"/>
    <col min="10264" max="10265" width="9.28515625" style="153" customWidth="1"/>
    <col min="10266" max="10266" width="10.7109375" style="153"/>
    <col min="10267" max="10268" width="9.28515625" style="153" customWidth="1"/>
    <col min="10269" max="10271" width="10.7109375" style="153"/>
    <col min="10272" max="10274" width="9.28515625" style="153" customWidth="1"/>
    <col min="10275" max="10278" width="10.7109375" style="153"/>
    <col min="10279" max="10280" width="9.28515625" style="153" customWidth="1"/>
    <col min="10281" max="10284" width="10.7109375" style="153"/>
    <col min="10285" max="10285" width="9.28515625" style="153" customWidth="1"/>
    <col min="10286" max="10286" width="10.7109375" style="153"/>
    <col min="10287" max="10288" width="9.28515625" style="153" customWidth="1"/>
    <col min="10289" max="10290" width="10.7109375" style="153"/>
    <col min="10291" max="10291" width="9.28515625" style="153" customWidth="1"/>
    <col min="10292" max="10292" width="10.7109375" style="153"/>
    <col min="10293" max="10293" width="9.28515625" style="153" customWidth="1"/>
    <col min="10294" max="10295" width="10.7109375" style="153"/>
    <col min="10296" max="10296" width="9.28515625" style="153" customWidth="1"/>
    <col min="10297" max="10297" width="10.7109375" style="153"/>
    <col min="10298" max="10298" width="9.28515625" style="153" customWidth="1"/>
    <col min="10299" max="10299" width="10.7109375" style="153"/>
    <col min="10300" max="10301" width="9.28515625" style="153" customWidth="1"/>
    <col min="10302" max="10303" width="10.7109375" style="153"/>
    <col min="10304" max="10304" width="9.28515625" style="153" customWidth="1"/>
    <col min="10305" max="10305" width="10.7109375" style="153"/>
    <col min="10306" max="10307" width="9.28515625" style="153" customWidth="1"/>
    <col min="10308" max="10311" width="10.7109375" style="153"/>
    <col min="10312" max="10313" width="9.28515625" style="153" customWidth="1"/>
    <col min="10314" max="10318" width="10.7109375" style="153"/>
    <col min="10319" max="10321" width="9.28515625" style="153" customWidth="1"/>
    <col min="10322" max="10322" width="10.7109375" style="153"/>
    <col min="10323" max="10323" width="9.28515625" style="153" customWidth="1"/>
    <col min="10324" max="10324" width="10.7109375" style="153"/>
    <col min="10325" max="10328" width="9.28515625" style="153" customWidth="1"/>
    <col min="10329" max="10329" width="10.7109375" style="153"/>
    <col min="10330" max="10331" width="9.28515625" style="153" customWidth="1"/>
    <col min="10332" max="10332" width="10.7109375" style="153"/>
    <col min="10333" max="10336" width="9.28515625" style="153" customWidth="1"/>
    <col min="10337" max="10337" width="10.7109375" style="153"/>
    <col min="10338" max="10339" width="9.28515625" style="153" customWidth="1"/>
    <col min="10340" max="10340" width="10.7109375" style="153"/>
    <col min="10341" max="10344" width="9.28515625" style="153" customWidth="1"/>
    <col min="10345" max="10345" width="10.7109375" style="153"/>
    <col min="10346" max="10347" width="9.28515625" style="153" customWidth="1"/>
    <col min="10348" max="10348" width="10.7109375" style="153"/>
    <col min="10349" max="10354" width="9.28515625" style="153" customWidth="1"/>
    <col min="10355" max="10358" width="10.7109375" style="153"/>
    <col min="10359" max="10360" width="9.28515625" style="153" customWidth="1"/>
    <col min="10361" max="10362" width="10.7109375" style="153"/>
    <col min="10363" max="10364" width="9.28515625" style="153" customWidth="1"/>
    <col min="10365" max="10367" width="10.7109375" style="153"/>
    <col min="10368" max="10370" width="9.28515625" style="153" customWidth="1"/>
    <col min="10371" max="10371" width="10.7109375" style="153"/>
    <col min="10372" max="10372" width="9.28515625" style="153" customWidth="1"/>
    <col min="10373" max="10375" width="10.7109375" style="153"/>
    <col min="10376" max="10377" width="9.28515625" style="153" customWidth="1"/>
    <col min="10378" max="10378" width="10.7109375" style="153"/>
    <col min="10379" max="10380" width="9.28515625" style="153" customWidth="1"/>
    <col min="10381" max="10383" width="10.7109375" style="153"/>
    <col min="10384" max="10384" width="9.28515625" style="153" customWidth="1"/>
    <col min="10385" max="10385" width="10.7109375" style="153"/>
    <col min="10386" max="10387" width="9.28515625" style="153" customWidth="1"/>
    <col min="10388" max="10388" width="10.7109375" style="153"/>
    <col min="10389" max="10389" width="9.28515625" style="153" customWidth="1"/>
    <col min="10390" max="10391" width="10.7109375" style="153"/>
    <col min="10392" max="10393" width="9.28515625" style="153" customWidth="1"/>
    <col min="10394" max="10396" width="10.7109375" style="153"/>
    <col min="10397" max="10397" width="9.28515625" style="153" customWidth="1"/>
    <col min="10398" max="10399" width="10.7109375" style="153"/>
    <col min="10400" max="10400" width="9.28515625" style="153" customWidth="1"/>
    <col min="10401" max="10403" width="10.7109375" style="153"/>
    <col min="10404" max="10405" width="9.28515625" style="153" customWidth="1"/>
    <col min="10406" max="10407" width="10.7109375" style="153"/>
    <col min="10408" max="10409" width="9.28515625" style="153" customWidth="1"/>
    <col min="10410" max="10414" width="10.7109375" style="153"/>
    <col min="10415" max="10416" width="9.28515625" style="153" customWidth="1"/>
    <col min="10417" max="10418" width="10.7109375" style="153"/>
    <col min="10419" max="10421" width="9.28515625" style="153" customWidth="1"/>
    <col min="10422" max="10423" width="10.7109375" style="153"/>
    <col min="10424" max="10424" width="9.28515625" style="153" customWidth="1"/>
    <col min="10425" max="10428" width="10.7109375" style="153"/>
    <col min="10429" max="10429" width="9.28515625" style="153" customWidth="1"/>
    <col min="10430" max="10431" width="10.7109375" style="153"/>
    <col min="10432" max="10432" width="9.28515625" style="153" customWidth="1"/>
    <col min="10433" max="10433" width="10.7109375" style="153"/>
    <col min="10434" max="10434" width="9.28515625" style="153" customWidth="1"/>
    <col min="10435" max="10436" width="10.7109375" style="153"/>
    <col min="10437" max="10437" width="9.28515625" style="153" customWidth="1"/>
    <col min="10438" max="10439" width="10.7109375" style="153"/>
    <col min="10440" max="10441" width="9.28515625" style="153" customWidth="1"/>
    <col min="10442" max="10444" width="10.7109375" style="153"/>
    <col min="10445" max="10445" width="9.28515625" style="153" customWidth="1"/>
    <col min="10446" max="10446" width="10.7109375" style="153"/>
    <col min="10447" max="10448" width="9.28515625" style="153" customWidth="1"/>
    <col min="10449" max="10449" width="10.7109375" style="153"/>
    <col min="10450" max="10453" width="9.28515625" style="153" customWidth="1"/>
    <col min="10454" max="10455" width="10.7109375" style="153"/>
    <col min="10456" max="10460" width="9.28515625" style="153" customWidth="1"/>
    <col min="10461" max="10463" width="10.7109375" style="153"/>
    <col min="10464" max="10468" width="9.28515625" style="153" customWidth="1"/>
    <col min="10469" max="10471" width="10.7109375" style="153"/>
    <col min="10472" max="10474" width="9.28515625" style="153" customWidth="1"/>
    <col min="10475" max="10476" width="10.7109375" style="153"/>
    <col min="10477" max="10477" width="9.28515625" style="153" customWidth="1"/>
    <col min="10478" max="10479" width="10.7109375" style="153"/>
    <col min="10480" max="10480" width="9.28515625" style="153" customWidth="1"/>
    <col min="10481" max="10481" width="10.7109375" style="153"/>
    <col min="10482" max="10482" width="9.28515625" style="153" customWidth="1"/>
    <col min="10483" max="10483" width="10.7109375" style="153"/>
    <col min="10484" max="10485" width="9.28515625" style="153" customWidth="1"/>
    <col min="10486" max="10487" width="10.7109375" style="153"/>
    <col min="10488" max="10489" width="9.28515625" style="153" customWidth="1"/>
    <col min="10490" max="10492" width="10.7109375" style="153"/>
    <col min="10493" max="10493" width="9.28515625" style="153" customWidth="1"/>
    <col min="10494" max="10494" width="10.7109375" style="153"/>
    <col min="10495" max="10497" width="9.28515625" style="153" customWidth="1"/>
    <col min="10498" max="10498" width="10.7109375" style="153"/>
    <col min="10499" max="10499" width="9.28515625" style="153" customWidth="1"/>
    <col min="10500" max="10500" width="10.7109375" style="153"/>
    <col min="10501" max="10501" width="9.28515625" style="153" customWidth="1"/>
    <col min="10502" max="10503" width="10.7109375" style="153"/>
    <col min="10504" max="10504" width="9.28515625" style="153" customWidth="1"/>
    <col min="10505" max="10508" width="10.7109375" style="153"/>
    <col min="10509" max="10509" width="9.28515625" style="153" customWidth="1"/>
    <col min="10510" max="10511" width="10.7109375" style="153"/>
    <col min="10512" max="10513" width="9.28515625" style="153" customWidth="1"/>
    <col min="10514" max="10514" width="10.7109375" style="153"/>
    <col min="10515" max="10517" width="9.28515625" style="153" customWidth="1"/>
    <col min="10518" max="10519" width="10.7109375" style="153"/>
    <col min="10520" max="10522" width="9.28515625" style="153" customWidth="1"/>
    <col min="10523" max="10523" width="10.7109375" style="153"/>
    <col min="10524" max="10524" width="9.28515625" style="153" customWidth="1"/>
    <col min="10525" max="10527" width="10.7109375" style="153"/>
    <col min="10528" max="10528" width="9.28515625" style="153" customWidth="1"/>
    <col min="10529" max="10529" width="10.7109375" style="153"/>
    <col min="10530" max="10531" width="9.28515625" style="153" customWidth="1"/>
    <col min="10532" max="10532" width="10.7109375" style="153"/>
    <col min="10533" max="10533" width="9.28515625" style="153" customWidth="1"/>
    <col min="10534" max="10535" width="10.7109375" style="153"/>
    <col min="10536" max="10536" width="9.28515625" style="153" customWidth="1"/>
    <col min="10537" max="10538" width="10.7109375" style="153"/>
    <col min="10539" max="10541" width="9.28515625" style="153" customWidth="1"/>
    <col min="10542" max="10543" width="10.7109375" style="153"/>
    <col min="10544" max="10544" width="9.28515625" style="153" customWidth="1"/>
    <col min="10545" max="10546" width="10.7109375" style="153"/>
    <col min="10547" max="10547" width="9.28515625" style="153" customWidth="1"/>
    <col min="10548" max="10548" width="10.7109375" style="153"/>
    <col min="10549" max="10549" width="9.28515625" style="153" customWidth="1"/>
    <col min="10550" max="10551" width="10.7109375" style="153"/>
    <col min="10552" max="10552" width="9.28515625" style="153" customWidth="1"/>
    <col min="10553" max="10553" width="10.7109375" style="153"/>
    <col min="10554" max="10554" width="9.28515625" style="153" customWidth="1"/>
    <col min="10555" max="10555" width="10.7109375" style="153"/>
    <col min="10556" max="10557" width="9.28515625" style="153" customWidth="1"/>
    <col min="10558" max="10559" width="10.7109375" style="153"/>
    <col min="10560" max="10562" width="9.28515625" style="153" customWidth="1"/>
    <col min="10563" max="10563" width="10.7109375" style="153"/>
    <col min="10564" max="10564" width="9.28515625" style="153" customWidth="1"/>
    <col min="10565" max="10567" width="10.7109375" style="153"/>
    <col min="10568" max="10570" width="9.28515625" style="153" customWidth="1"/>
    <col min="10571" max="10574" width="10.7109375" style="153"/>
    <col min="10575" max="10576" width="9.28515625" style="153" customWidth="1"/>
    <col min="10577" max="10580" width="10.7109375" style="153"/>
    <col min="10581" max="10581" width="9.28515625" style="153" customWidth="1"/>
    <col min="10582" max="10582" width="10.7109375" style="153"/>
    <col min="10583" max="10584" width="9.28515625" style="153" customWidth="1"/>
    <col min="10585" max="10586" width="10.7109375" style="153"/>
    <col min="10587" max="10588" width="9.28515625" style="153" customWidth="1"/>
    <col min="10589" max="10591" width="10.7109375" style="153"/>
    <col min="10592" max="10594" width="9.28515625" style="153" customWidth="1"/>
    <col min="10595" max="10595" width="10.7109375" style="153"/>
    <col min="10596" max="10596" width="9.28515625" style="153" customWidth="1"/>
    <col min="10597" max="10599" width="10.7109375" style="153"/>
    <col min="10600" max="10601" width="9.28515625" style="153" customWidth="1"/>
    <col min="10602" max="10602" width="10.7109375" style="153"/>
    <col min="10603" max="10604" width="9.28515625" style="153" customWidth="1"/>
    <col min="10605" max="10607" width="10.7109375" style="153"/>
    <col min="10608" max="10608" width="9.28515625" style="153" customWidth="1"/>
    <col min="10609" max="10609" width="10.7109375" style="153"/>
    <col min="10610" max="10611" width="9.28515625" style="153" customWidth="1"/>
    <col min="10612" max="10612" width="10.7109375" style="153"/>
    <col min="10613" max="10613" width="9.28515625" style="153" customWidth="1"/>
    <col min="10614" max="10615" width="10.7109375" style="153"/>
    <col min="10616" max="10617" width="9.28515625" style="153" customWidth="1"/>
    <col min="10618" max="10620" width="10.7109375" style="153"/>
    <col min="10621" max="10621" width="9.28515625" style="153" customWidth="1"/>
    <col min="10622" max="10623" width="10.7109375" style="153"/>
    <col min="10624" max="10624" width="9.28515625" style="153" customWidth="1"/>
    <col min="10625" max="10627" width="10.7109375" style="153"/>
    <col min="10628" max="10629" width="9.28515625" style="153" customWidth="1"/>
    <col min="10630" max="10631" width="10.7109375" style="153"/>
    <col min="10632" max="10633" width="9.28515625" style="153" customWidth="1"/>
    <col min="10634" max="10638" width="10.7109375" style="153"/>
    <col min="10639" max="10641" width="9.28515625" style="153" customWidth="1"/>
    <col min="10642" max="10642" width="10.7109375" style="153"/>
    <col min="10643" max="10643" width="9.28515625" style="153" customWidth="1"/>
    <col min="10644" max="10644" width="10.7109375" style="153"/>
    <col min="10645" max="10648" width="9.28515625" style="153" customWidth="1"/>
    <col min="10649" max="10649" width="10.7109375" style="153"/>
    <col min="10650" max="10651" width="9.28515625" style="153" customWidth="1"/>
    <col min="10652" max="10652" width="10.7109375" style="153"/>
    <col min="10653" max="10656" width="9.28515625" style="153" customWidth="1"/>
    <col min="10657" max="10657" width="10.7109375" style="153"/>
    <col min="10658" max="10659" width="9.28515625" style="153" customWidth="1"/>
    <col min="10660" max="10660" width="10.7109375" style="153"/>
    <col min="10661" max="10664" width="9.28515625" style="153" customWidth="1"/>
    <col min="10665" max="10665" width="10.7109375" style="153"/>
    <col min="10666" max="10667" width="9.28515625" style="153" customWidth="1"/>
    <col min="10668" max="10668" width="10.7109375" style="153"/>
    <col min="10669" max="10674" width="9.28515625" style="153" customWidth="1"/>
    <col min="10675" max="10678" width="10.7109375" style="153"/>
    <col min="10679" max="10680" width="9.28515625" style="153" customWidth="1"/>
    <col min="10681" max="10682" width="10.7109375" style="153"/>
    <col min="10683" max="10683" width="9.28515625" style="153" customWidth="1"/>
    <col min="10684" max="10684" width="10.7109375" style="153"/>
    <col min="10685" max="10685" width="9.28515625" style="153" customWidth="1"/>
    <col min="10686" max="10687" width="10.7109375" style="153"/>
    <col min="10688" max="10688" width="9.28515625" style="153" customWidth="1"/>
    <col min="10689" max="10689" width="10.7109375" style="153"/>
    <col min="10690" max="10690" width="9.28515625" style="153" customWidth="1"/>
    <col min="10691" max="10691" width="10.7109375" style="153"/>
    <col min="10692" max="10693" width="9.28515625" style="153" customWidth="1"/>
    <col min="10694" max="10695" width="10.7109375" style="153"/>
    <col min="10696" max="10696" width="9.28515625" style="153" customWidth="1"/>
    <col min="10697" max="10697" width="10.7109375" style="153"/>
    <col min="10698" max="10699" width="9.28515625" style="153" customWidth="1"/>
    <col min="10700" max="10703" width="10.7109375" style="153"/>
    <col min="10704" max="10705" width="9.28515625" style="153" customWidth="1"/>
    <col min="10706" max="10710" width="10.7109375" style="153"/>
    <col min="10711" max="10712" width="9.28515625" style="153" customWidth="1"/>
    <col min="10713" max="10714" width="10.7109375" style="153"/>
    <col min="10715" max="10717" width="9.28515625" style="153" customWidth="1"/>
    <col min="10718" max="10719" width="10.7109375" style="153"/>
    <col min="10720" max="10720" width="9.28515625" style="153" customWidth="1"/>
    <col min="10721" max="10724" width="10.7109375" style="153"/>
    <col min="10725" max="10725" width="9.28515625" style="153" customWidth="1"/>
    <col min="10726" max="10727" width="10.7109375" style="153"/>
    <col min="10728" max="10728" width="9.28515625" style="153" customWidth="1"/>
    <col min="10729" max="10729" width="10.7109375" style="153"/>
    <col min="10730" max="10730" width="9.28515625" style="153" customWidth="1"/>
    <col min="10731" max="10732" width="10.7109375" style="153"/>
    <col min="10733" max="10733" width="9.28515625" style="153" customWidth="1"/>
    <col min="10734" max="10735" width="10.7109375" style="153"/>
    <col min="10736" max="10737" width="9.28515625" style="153" customWidth="1"/>
    <col min="10738" max="10740" width="10.7109375" style="153"/>
    <col min="10741" max="10741" width="9.28515625" style="153" customWidth="1"/>
    <col min="10742" max="10742" width="10.7109375" style="153"/>
    <col min="10743" max="10744" width="9.28515625" style="153" customWidth="1"/>
    <col min="10745" max="10745" width="10.7109375" style="153"/>
    <col min="10746" max="10749" width="9.28515625" style="153" customWidth="1"/>
    <col min="10750" max="10751" width="10.7109375" style="153"/>
    <col min="10752" max="10756" width="9.28515625" style="153" customWidth="1"/>
    <col min="10757" max="10759" width="10.7109375" style="153"/>
    <col min="10760" max="10764" width="9.28515625" style="153" customWidth="1"/>
    <col min="10765" max="10767" width="10.7109375" style="153"/>
    <col min="10768" max="10770" width="9.28515625" style="153" customWidth="1"/>
    <col min="10771" max="10772" width="10.7109375" style="153"/>
    <col min="10773" max="10773" width="9.28515625" style="153" customWidth="1"/>
    <col min="10774" max="10775" width="10.7109375" style="153"/>
    <col min="10776" max="10776" width="9.28515625" style="153" customWidth="1"/>
    <col min="10777" max="10777" width="10.7109375" style="153"/>
    <col min="10778" max="10778" width="9.28515625" style="153" customWidth="1"/>
    <col min="10779" max="10779" width="10.7109375" style="153"/>
    <col min="10780" max="10781" width="9.28515625" style="153" customWidth="1"/>
    <col min="10782" max="10783" width="10.7109375" style="153"/>
    <col min="10784" max="10785" width="9.28515625" style="153" customWidth="1"/>
    <col min="10786" max="10788" width="10.7109375" style="153"/>
    <col min="10789" max="10789" width="9.28515625" style="153" customWidth="1"/>
    <col min="10790" max="10790" width="10.7109375" style="153"/>
    <col min="10791" max="10796" width="9.28515625" style="153" customWidth="1"/>
    <col min="10797" max="10799" width="10.7109375" style="153"/>
    <col min="10800" max="10801" width="9.28515625" style="153" customWidth="1"/>
    <col min="10802" max="10802" width="10.7109375" style="153"/>
    <col min="10803" max="10804" width="9.28515625" style="153" customWidth="1"/>
    <col min="10805" max="10807" width="10.7109375" style="153"/>
    <col min="10808" max="10808" width="9.28515625" style="153" customWidth="1"/>
    <col min="10809" max="10809" width="10.7109375" style="153"/>
    <col min="10810" max="10811" width="9.28515625" style="153" customWidth="1"/>
    <col min="10812" max="10812" width="10.7109375" style="153"/>
    <col min="10813" max="10813" width="9.28515625" style="153" customWidth="1"/>
    <col min="10814" max="10815" width="10.7109375" style="153"/>
    <col min="10816" max="10817" width="9.28515625" style="153" customWidth="1"/>
    <col min="10818" max="10820" width="10.7109375" style="153"/>
    <col min="10821" max="10821" width="9.28515625" style="153" customWidth="1"/>
    <col min="10822" max="10823" width="10.7109375" style="153"/>
    <col min="10824" max="10826" width="9.28515625" style="153" customWidth="1"/>
    <col min="10827" max="10827" width="10.7109375" style="153"/>
    <col min="10828" max="10828" width="9.28515625" style="153" customWidth="1"/>
    <col min="10829" max="10831" width="10.7109375" style="153"/>
    <col min="10832" max="10833" width="9.28515625" style="153" customWidth="1"/>
    <col min="10834" max="10836" width="10.7109375" style="153"/>
    <col min="10837" max="10837" width="9.28515625" style="153" customWidth="1"/>
    <col min="10838" max="10838" width="10.7109375" style="153"/>
    <col min="10839" max="10842" width="9.28515625" style="153" customWidth="1"/>
    <col min="10843" max="10843" width="10.7109375" style="153"/>
    <col min="10844" max="10844" width="9.28515625" style="153" customWidth="1"/>
    <col min="10845" max="10847" width="10.7109375" style="153"/>
    <col min="10848" max="10848" width="9.28515625" style="153" customWidth="1"/>
    <col min="10849" max="10849" width="10.7109375" style="153"/>
    <col min="10850" max="10851" width="9.28515625" style="153" customWidth="1"/>
    <col min="10852" max="10852" width="10.7109375" style="153"/>
    <col min="10853" max="10853" width="9.28515625" style="153" customWidth="1"/>
    <col min="10854" max="10855" width="10.7109375" style="153"/>
    <col min="10856" max="10856" width="9.28515625" style="153" customWidth="1"/>
    <col min="10857" max="10858" width="10.7109375" style="153"/>
    <col min="10859" max="10861" width="9.28515625" style="153" customWidth="1"/>
    <col min="10862" max="10863" width="10.7109375" style="153"/>
    <col min="10864" max="10864" width="9.28515625" style="153" customWidth="1"/>
    <col min="10865" max="10866" width="10.7109375" style="153"/>
    <col min="10867" max="10867" width="9.28515625" style="153" customWidth="1"/>
    <col min="10868" max="10868" width="10.7109375" style="153"/>
    <col min="10869" max="10869" width="9.28515625" style="153" customWidth="1"/>
    <col min="10870" max="10871" width="10.7109375" style="153"/>
    <col min="10872" max="10872" width="9.28515625" style="153" customWidth="1"/>
    <col min="10873" max="10873" width="10.7109375" style="153"/>
    <col min="10874" max="10874" width="9.28515625" style="153" customWidth="1"/>
    <col min="10875" max="10875" width="10.7109375" style="153"/>
    <col min="10876" max="10877" width="9.28515625" style="153" customWidth="1"/>
    <col min="10878" max="10879" width="10.7109375" style="153"/>
    <col min="10880" max="10882" width="9.28515625" style="153" customWidth="1"/>
    <col min="10883" max="10883" width="10.7109375" style="153"/>
    <col min="10884" max="10884" width="9.28515625" style="153" customWidth="1"/>
    <col min="10885" max="10887" width="10.7109375" style="153"/>
    <col min="10888" max="10889" width="9.28515625" style="153" customWidth="1"/>
    <col min="10890" max="10892" width="10.7109375" style="153"/>
    <col min="10893" max="10893" width="9.28515625" style="153" customWidth="1"/>
    <col min="10894" max="10894" width="10.7109375" style="153"/>
    <col min="10895" max="10896" width="9.28515625" style="153" customWidth="1"/>
    <col min="10897" max="10897" width="10.7109375" style="153"/>
    <col min="10898" max="10899" width="9.28515625" style="153" customWidth="1"/>
    <col min="10900" max="10900" width="10.7109375" style="153"/>
    <col min="10901" max="10901" width="9.28515625" style="153" customWidth="1"/>
    <col min="10902" max="10903" width="10.7109375" style="153"/>
    <col min="10904" max="10906" width="9.28515625" style="153" customWidth="1"/>
    <col min="10907" max="10907" width="10.7109375" style="153"/>
    <col min="10908" max="10908" width="9.28515625" style="153" customWidth="1"/>
    <col min="10909" max="10911" width="10.7109375" style="153"/>
    <col min="10912" max="10912" width="9.28515625" style="153" customWidth="1"/>
    <col min="10913" max="10913" width="10.7109375" style="153"/>
    <col min="10914" max="10914" width="9.28515625" style="153" customWidth="1"/>
    <col min="10915" max="10915" width="10.7109375" style="153"/>
    <col min="10916" max="10917" width="9.28515625" style="153" customWidth="1"/>
    <col min="10918" max="10919" width="10.7109375" style="153"/>
    <col min="10920" max="10920" width="9.28515625" style="153" customWidth="1"/>
    <col min="10921" max="10921" width="10.7109375" style="153"/>
    <col min="10922" max="10922" width="9.28515625" style="153" customWidth="1"/>
    <col min="10923" max="10924" width="10.7109375" style="153"/>
    <col min="10925" max="10925" width="9.28515625" style="153" customWidth="1"/>
    <col min="10926" max="10927" width="10.7109375" style="153"/>
    <col min="10928" max="10928" width="9.28515625" style="153" customWidth="1"/>
    <col min="10929" max="10929" width="10.7109375" style="153"/>
    <col min="10930" max="10934" width="9.28515625" style="153" customWidth="1"/>
    <col min="10935" max="10935" width="10.7109375" style="153"/>
    <col min="10936" max="10937" width="9.28515625" style="153" customWidth="1"/>
    <col min="10938" max="10938" width="10.7109375" style="153"/>
    <col min="10939" max="10940" width="9.28515625" style="153" customWidth="1"/>
    <col min="10941" max="10943" width="10.7109375" style="153"/>
    <col min="10944" max="10945" width="9.28515625" style="153" customWidth="1"/>
    <col min="10946" max="10946" width="10.7109375" style="153"/>
    <col min="10947" max="10948" width="9.28515625" style="153" customWidth="1"/>
    <col min="10949" max="10951" width="10.7109375" style="153"/>
    <col min="10952" max="10952" width="9.28515625" style="153" customWidth="1"/>
    <col min="10953" max="10953" width="10.7109375" style="153"/>
    <col min="10954" max="10957" width="9.28515625" style="153" customWidth="1"/>
    <col min="10958" max="10959" width="10.7109375" style="153"/>
    <col min="10960" max="10960" width="9.28515625" style="153" customWidth="1"/>
    <col min="10961" max="10961" width="10.7109375" style="153"/>
    <col min="10962" max="10963" width="9.28515625" style="153" customWidth="1"/>
    <col min="10964" max="10967" width="10.7109375" style="153"/>
    <col min="10968" max="10970" width="9.28515625" style="153" customWidth="1"/>
    <col min="10971" max="10974" width="10.7109375" style="153"/>
    <col min="10975" max="10976" width="9.28515625" style="153" customWidth="1"/>
    <col min="10977" max="10980" width="10.7109375" style="153"/>
    <col min="10981" max="10981" width="9.28515625" style="153" customWidth="1"/>
    <col min="10982" max="10982" width="10.7109375" style="153"/>
    <col min="10983" max="10984" width="9.28515625" style="153" customWidth="1"/>
    <col min="10985" max="10986" width="10.7109375" style="153"/>
    <col min="10987" max="10987" width="9.28515625" style="153" customWidth="1"/>
    <col min="10988" max="10988" width="10.7109375" style="153"/>
    <col min="10989" max="10989" width="9.28515625" style="153" customWidth="1"/>
    <col min="10990" max="10991" width="10.7109375" style="153"/>
    <col min="10992" max="10992" width="9.28515625" style="153" customWidth="1"/>
    <col min="10993" max="10993" width="10.7109375" style="153"/>
    <col min="10994" max="10994" width="9.28515625" style="153" customWidth="1"/>
    <col min="10995" max="10995" width="10.7109375" style="153"/>
    <col min="10996" max="10997" width="9.28515625" style="153" customWidth="1"/>
    <col min="10998" max="10999" width="10.7109375" style="153"/>
    <col min="11000" max="11000" width="9.28515625" style="153" customWidth="1"/>
    <col min="11001" max="11001" width="10.7109375" style="153"/>
    <col min="11002" max="11003" width="9.28515625" style="153" customWidth="1"/>
    <col min="11004" max="11007" width="10.7109375" style="153"/>
    <col min="11008" max="11009" width="9.28515625" style="153" customWidth="1"/>
    <col min="11010" max="11014" width="10.7109375" style="153"/>
    <col min="11015" max="11017" width="9.28515625" style="153" customWidth="1"/>
    <col min="11018" max="11018" width="10.7109375" style="153"/>
    <col min="11019" max="11019" width="9.28515625" style="153" customWidth="1"/>
    <col min="11020" max="11020" width="10.7109375" style="153"/>
    <col min="11021" max="11024" width="9.28515625" style="153" customWidth="1"/>
    <col min="11025" max="11025" width="10.7109375" style="153"/>
    <col min="11026" max="11027" width="9.28515625" style="153" customWidth="1"/>
    <col min="11028" max="11028" width="10.7109375" style="153"/>
    <col min="11029" max="11032" width="9.28515625" style="153" customWidth="1"/>
    <col min="11033" max="11033" width="10.7109375" style="153"/>
    <col min="11034" max="11035" width="9.28515625" style="153" customWidth="1"/>
    <col min="11036" max="11036" width="10.7109375" style="153"/>
    <col min="11037" max="11040" width="9.28515625" style="153" customWidth="1"/>
    <col min="11041" max="11041" width="10.7109375" style="153"/>
    <col min="11042" max="11043" width="9.28515625" style="153" customWidth="1"/>
    <col min="11044" max="11044" width="10.7109375" style="153"/>
    <col min="11045" max="11050" width="9.28515625" style="153" customWidth="1"/>
    <col min="11051" max="11054" width="10.7109375" style="153"/>
    <col min="11055" max="11056" width="9.28515625" style="153" customWidth="1"/>
    <col min="11057" max="11057" width="10.7109375" style="153"/>
    <col min="11058" max="11061" width="9.28515625" style="153" customWidth="1"/>
    <col min="11062" max="11063" width="10.7109375" style="153"/>
    <col min="11064" max="11065" width="9.28515625" style="153" customWidth="1"/>
    <col min="11066" max="11066" width="10.7109375" style="153"/>
    <col min="11067" max="11068" width="9.28515625" style="153" customWidth="1"/>
    <col min="11069" max="11071" width="10.7109375" style="153"/>
    <col min="11072" max="11073" width="9.28515625" style="153" customWidth="1"/>
    <col min="11074" max="11074" width="10.7109375" style="153"/>
    <col min="11075" max="11076" width="9.28515625" style="153" customWidth="1"/>
    <col min="11077" max="11079" width="10.7109375" style="153"/>
    <col min="11080" max="11080" width="9.28515625" style="153" customWidth="1"/>
    <col min="11081" max="11081" width="10.7109375" style="153"/>
    <col min="11082" max="11085" width="9.28515625" style="153" customWidth="1"/>
    <col min="11086" max="11087" width="10.7109375" style="153"/>
    <col min="11088" max="11088" width="9.28515625" style="153" customWidth="1"/>
    <col min="11089" max="11089" width="10.7109375" style="153"/>
    <col min="11090" max="11091" width="9.28515625" style="153" customWidth="1"/>
    <col min="11092" max="11095" width="10.7109375" style="153"/>
    <col min="11096" max="11097" width="9.28515625" style="153" customWidth="1"/>
    <col min="11098" max="11102" width="10.7109375" style="153"/>
    <col min="11103" max="11105" width="9.28515625" style="153" customWidth="1"/>
    <col min="11106" max="11106" width="10.7109375" style="153"/>
    <col min="11107" max="11107" width="9.28515625" style="153" customWidth="1"/>
    <col min="11108" max="11108" width="10.7109375" style="153"/>
    <col min="11109" max="11112" width="9.28515625" style="153" customWidth="1"/>
    <col min="11113" max="11113" width="10.7109375" style="153"/>
    <col min="11114" max="11115" width="9.28515625" style="153" customWidth="1"/>
    <col min="11116" max="11116" width="10.7109375" style="153"/>
    <col min="11117" max="11120" width="9.28515625" style="153" customWidth="1"/>
    <col min="11121" max="11121" width="10.7109375" style="153"/>
    <col min="11122" max="11123" width="9.28515625" style="153" customWidth="1"/>
    <col min="11124" max="11124" width="10.7109375" style="153"/>
    <col min="11125" max="11128" width="9.28515625" style="153" customWidth="1"/>
    <col min="11129" max="11129" width="10.7109375" style="153"/>
    <col min="11130" max="11131" width="9.28515625" style="153" customWidth="1"/>
    <col min="11132" max="11132" width="10.7109375" style="153"/>
    <col min="11133" max="11136" width="9.28515625" style="153" customWidth="1"/>
    <col min="11137" max="11137" width="10.7109375" style="153"/>
    <col min="11138" max="11139" width="9.28515625" style="153" customWidth="1"/>
    <col min="11140" max="11140" width="10.7109375" style="153"/>
    <col min="11141" max="11146" width="9.28515625" style="153" customWidth="1"/>
    <col min="11147" max="11150" width="10.7109375" style="153"/>
    <col min="11151" max="11154" width="9.28515625" style="153" customWidth="1"/>
    <col min="11155" max="11155" width="10.7109375" style="153"/>
    <col min="11156" max="11157" width="9.28515625" style="153" customWidth="1"/>
    <col min="11158" max="11159" width="10.7109375" style="153"/>
    <col min="11160" max="11160" width="9.28515625" style="153" customWidth="1"/>
    <col min="11161" max="11161" width="10.7109375" style="153"/>
    <col min="11162" max="11163" width="9.28515625" style="153" customWidth="1"/>
    <col min="11164" max="11164" width="10.7109375" style="153"/>
    <col min="11165" max="11165" width="9.28515625" style="153" customWidth="1"/>
    <col min="11166" max="11167" width="10.7109375" style="153"/>
    <col min="11168" max="11168" width="9.28515625" style="153" customWidth="1"/>
    <col min="11169" max="11170" width="10.7109375" style="153"/>
    <col min="11171" max="11173" width="9.28515625" style="153" customWidth="1"/>
    <col min="11174" max="11175" width="10.7109375" style="153"/>
    <col min="11176" max="11178" width="9.28515625" style="153" customWidth="1"/>
    <col min="11179" max="11179" width="10.7109375" style="153"/>
    <col min="11180" max="11180" width="9.28515625" style="153" customWidth="1"/>
    <col min="11181" max="11183" width="10.7109375" style="153"/>
    <col min="11184" max="11185" width="9.28515625" style="153" customWidth="1"/>
    <col min="11186" max="11190" width="10.7109375" style="153"/>
    <col min="11191" max="11193" width="9.28515625" style="153" customWidth="1"/>
    <col min="11194" max="11194" width="10.7109375" style="153"/>
    <col min="11195" max="11195" width="9.28515625" style="153" customWidth="1"/>
    <col min="11196" max="11196" width="10.7109375" style="153"/>
    <col min="11197" max="11200" width="9.28515625" style="153" customWidth="1"/>
    <col min="11201" max="11201" width="10.7109375" style="153"/>
    <col min="11202" max="11203" width="9.28515625" style="153" customWidth="1"/>
    <col min="11204" max="11204" width="10.7109375" style="153"/>
    <col min="11205" max="11208" width="9.28515625" style="153" customWidth="1"/>
    <col min="11209" max="11209" width="10.7109375" style="153"/>
    <col min="11210" max="11211" width="9.28515625" style="153" customWidth="1"/>
    <col min="11212" max="11212" width="10.7109375" style="153"/>
    <col min="11213" max="11216" width="9.28515625" style="153" customWidth="1"/>
    <col min="11217" max="11217" width="10.7109375" style="153"/>
    <col min="11218" max="11219" width="9.28515625" style="153" customWidth="1"/>
    <col min="11220" max="11220" width="10.7109375" style="153"/>
    <col min="11221" max="11224" width="9.28515625" style="153" customWidth="1"/>
    <col min="11225" max="11225" width="10.7109375" style="153"/>
    <col min="11226" max="11227" width="9.28515625" style="153" customWidth="1"/>
    <col min="11228" max="11228" width="10.7109375" style="153"/>
    <col min="11229" max="11232" width="9.28515625" style="153" customWidth="1"/>
    <col min="11233" max="11233" width="10.7109375" style="153"/>
    <col min="11234" max="11235" width="9.28515625" style="153" customWidth="1"/>
    <col min="11236" max="11236" width="10.7109375" style="153"/>
    <col min="11237" max="11242" width="9.28515625" style="153" customWidth="1"/>
    <col min="11243" max="11246" width="10.7109375" style="153"/>
    <col min="11247" max="11248" width="9.28515625" style="153" customWidth="1"/>
    <col min="11249" max="11250" width="10.7109375" style="153"/>
    <col min="11251" max="11251" width="9.28515625" style="153" customWidth="1"/>
    <col min="11252" max="11252" width="10.7109375" style="153"/>
    <col min="11253" max="11253" width="9.28515625" style="153" customWidth="1"/>
    <col min="11254" max="11255" width="10.7109375" style="153"/>
    <col min="11256" max="11256" width="9.28515625" style="153" customWidth="1"/>
    <col min="11257" max="11257" width="10.7109375" style="153"/>
    <col min="11258" max="11258" width="9.28515625" style="153" customWidth="1"/>
    <col min="11259" max="11259" width="10.7109375" style="153"/>
    <col min="11260" max="11261" width="9.28515625" style="153" customWidth="1"/>
    <col min="11262" max="11263" width="10.7109375" style="153"/>
    <col min="11264" max="11264" width="9.28515625" style="153" customWidth="1"/>
    <col min="11265" max="11265" width="10.7109375" style="153"/>
    <col min="11266" max="11267" width="9.28515625" style="153" customWidth="1"/>
    <col min="11268" max="11271" width="10.7109375" style="153"/>
    <col min="11272" max="11273" width="9.28515625" style="153" customWidth="1"/>
    <col min="11274" max="11278" width="10.7109375" style="153"/>
    <col min="11279" max="11280" width="9.28515625" style="153" customWidth="1"/>
    <col min="11281" max="11282" width="10.7109375" style="153"/>
    <col min="11283" max="11285" width="9.28515625" style="153" customWidth="1"/>
    <col min="11286" max="11287" width="10.7109375" style="153"/>
    <col min="11288" max="11288" width="9.28515625" style="153" customWidth="1"/>
    <col min="11289" max="11292" width="10.7109375" style="153"/>
    <col min="11293" max="11293" width="9.28515625" style="153" customWidth="1"/>
    <col min="11294" max="11295" width="10.7109375" style="153"/>
    <col min="11296" max="11296" width="9.28515625" style="153" customWidth="1"/>
    <col min="11297" max="11297" width="10.7109375" style="153"/>
    <col min="11298" max="11298" width="9.28515625" style="153" customWidth="1"/>
    <col min="11299" max="11300" width="10.7109375" style="153"/>
    <col min="11301" max="11301" width="9.28515625" style="153" customWidth="1"/>
    <col min="11302" max="11303" width="10.7109375" style="153"/>
    <col min="11304" max="11305" width="9.28515625" style="153" customWidth="1"/>
    <col min="11306" max="11308" width="10.7109375" style="153"/>
    <col min="11309" max="11309" width="9.28515625" style="153" customWidth="1"/>
    <col min="11310" max="11310" width="10.7109375" style="153"/>
    <col min="11311" max="11312" width="9.28515625" style="153" customWidth="1"/>
    <col min="11313" max="11313" width="10.7109375" style="153"/>
    <col min="11314" max="11317" width="9.28515625" style="153" customWidth="1"/>
    <col min="11318" max="11319" width="10.7109375" style="153"/>
    <col min="11320" max="11324" width="9.28515625" style="153" customWidth="1"/>
    <col min="11325" max="11327" width="10.7109375" style="153"/>
    <col min="11328" max="11332" width="9.28515625" style="153" customWidth="1"/>
    <col min="11333" max="11335" width="10.7109375" style="153"/>
    <col min="11336" max="11338" width="9.28515625" style="153" customWidth="1"/>
    <col min="11339" max="11340" width="10.7109375" style="153"/>
    <col min="11341" max="11341" width="9.28515625" style="153" customWidth="1"/>
    <col min="11342" max="11343" width="10.7109375" style="153"/>
    <col min="11344" max="11344" width="9.28515625" style="153" customWidth="1"/>
    <col min="11345" max="11345" width="10.7109375" style="153"/>
    <col min="11346" max="11346" width="9.28515625" style="153" customWidth="1"/>
    <col min="11347" max="11347" width="10.7109375" style="153"/>
    <col min="11348" max="11349" width="9.28515625" style="153" customWidth="1"/>
    <col min="11350" max="11351" width="10.7109375" style="153"/>
    <col min="11352" max="11353" width="9.28515625" style="153" customWidth="1"/>
    <col min="11354" max="11356" width="10.7109375" style="153"/>
    <col min="11357" max="11357" width="9.28515625" style="153" customWidth="1"/>
    <col min="11358" max="11358" width="10.7109375" style="153"/>
    <col min="11359" max="11364" width="9.28515625" style="153" customWidth="1"/>
    <col min="11365" max="11367" width="10.7109375" style="153"/>
    <col min="11368" max="11369" width="9.28515625" style="153" customWidth="1"/>
    <col min="11370" max="11370" width="10.7109375" style="153"/>
    <col min="11371" max="11372" width="9.28515625" style="153" customWidth="1"/>
    <col min="11373" max="11375" width="10.7109375" style="153"/>
    <col min="11376" max="11376" width="9.28515625" style="153" customWidth="1"/>
    <col min="11377" max="11377" width="10.7109375" style="153"/>
    <col min="11378" max="11379" width="9.28515625" style="153" customWidth="1"/>
    <col min="11380" max="11380" width="10.7109375" style="153"/>
    <col min="11381" max="11381" width="9.28515625" style="153" customWidth="1"/>
    <col min="11382" max="11383" width="10.7109375" style="153"/>
    <col min="11384" max="11385" width="9.28515625" style="153" customWidth="1"/>
    <col min="11386" max="11388" width="10.7109375" style="153"/>
    <col min="11389" max="11389" width="9.28515625" style="153" customWidth="1"/>
    <col min="11390" max="11391" width="10.7109375" style="153"/>
    <col min="11392" max="11394" width="9.28515625" style="153" customWidth="1"/>
    <col min="11395" max="11395" width="10.7109375" style="153"/>
    <col min="11396" max="11396" width="9.28515625" style="153" customWidth="1"/>
    <col min="11397" max="11399" width="10.7109375" style="153"/>
    <col min="11400" max="11401" width="9.28515625" style="153" customWidth="1"/>
    <col min="11402" max="11404" width="10.7109375" style="153"/>
    <col min="11405" max="11405" width="9.28515625" style="153" customWidth="1"/>
    <col min="11406" max="11406" width="10.7109375" style="153"/>
    <col min="11407" max="11412" width="9.28515625" style="153" customWidth="1"/>
    <col min="11413" max="11413" width="10.7109375" style="153"/>
    <col min="11414" max="11414" width="9.28515625" style="153" customWidth="1"/>
    <col min="11415" max="11415" width="10.7109375" style="153"/>
    <col min="11416" max="11416" width="9.28515625" style="153" customWidth="1"/>
    <col min="11417" max="11417" width="10.7109375" style="153"/>
    <col min="11418" max="11421" width="9.28515625" style="153" customWidth="1"/>
    <col min="11422" max="11423" width="10.7109375" style="153"/>
    <col min="11424" max="11428" width="9.28515625" style="153" customWidth="1"/>
    <col min="11429" max="11431" width="10.7109375" style="153"/>
    <col min="11432" max="11432" width="9.28515625" style="153" customWidth="1"/>
    <col min="11433" max="11433" width="10.7109375" style="153"/>
    <col min="11434" max="11434" width="9.28515625" style="153" customWidth="1"/>
    <col min="11435" max="11435" width="10.7109375" style="153"/>
    <col min="11436" max="11437" width="9.28515625" style="153" customWidth="1"/>
    <col min="11438" max="11439" width="10.7109375" style="153"/>
    <col min="11440" max="11441" width="9.28515625" style="153" customWidth="1"/>
    <col min="11442" max="11442" width="10.7109375" style="153"/>
    <col min="11443" max="11444" width="9.28515625" style="153" customWidth="1"/>
    <col min="11445" max="11447" width="10.7109375" style="153"/>
    <col min="11448" max="11448" width="9.28515625" style="153" customWidth="1"/>
    <col min="11449" max="11449" width="10.7109375" style="153"/>
    <col min="11450" max="11451" width="9.28515625" style="153" customWidth="1"/>
    <col min="11452" max="11452" width="10.7109375" style="153"/>
    <col min="11453" max="11454" width="9.28515625" style="153" customWidth="1"/>
    <col min="11455" max="11455" width="10.7109375" style="153"/>
    <col min="11456" max="11457" width="9.28515625" style="153" customWidth="1"/>
    <col min="11458" max="11460" width="10.7109375" style="153"/>
    <col min="11461" max="11461" width="9.28515625" style="153" customWidth="1"/>
    <col min="11462" max="11463" width="10.7109375" style="153"/>
    <col min="11464" max="11465" width="9.28515625" style="153" customWidth="1"/>
    <col min="11466" max="11467" width="10.7109375" style="153"/>
    <col min="11468" max="11469" width="9.28515625" style="153" customWidth="1"/>
    <col min="11470" max="11471" width="10.7109375" style="153"/>
    <col min="11472" max="11472" width="9.28515625" style="153" customWidth="1"/>
    <col min="11473" max="11476" width="10.7109375" style="153"/>
    <col min="11477" max="11477" width="9.28515625" style="153" customWidth="1"/>
    <col min="11478" max="11479" width="10.7109375" style="153"/>
    <col min="11480" max="11481" width="9.28515625" style="153" customWidth="1"/>
    <col min="11482" max="11484" width="10.7109375" style="153"/>
    <col min="11485" max="11485" width="9.28515625" style="153" customWidth="1"/>
    <col min="11486" max="11486" width="10.7109375" style="153"/>
    <col min="11487" max="11492" width="9.28515625" style="153" customWidth="1"/>
    <col min="11493" max="11493" width="10.7109375" style="153"/>
    <col min="11494" max="11494" width="9.28515625" style="153" customWidth="1"/>
    <col min="11495" max="11495" width="10.7109375" style="153"/>
    <col min="11496" max="11496" width="9.28515625" style="153" customWidth="1"/>
    <col min="11497" max="11497" width="10.7109375" style="153"/>
    <col min="11498" max="11498" width="9.28515625" style="153" customWidth="1"/>
    <col min="11499" max="11500" width="10.7109375" style="153"/>
    <col min="11501" max="11502" width="9.28515625" style="153" customWidth="1"/>
    <col min="11503" max="11503" width="10.7109375" style="153"/>
    <col min="11504" max="11504" width="9.28515625" style="153" customWidth="1"/>
    <col min="11505" max="11505" width="10.7109375" style="153"/>
    <col min="11506" max="11506" width="9.28515625" style="153" customWidth="1"/>
    <col min="11507" max="11507" width="10.7109375" style="153"/>
    <col min="11508" max="11508" width="9.28515625" style="153" customWidth="1"/>
    <col min="11509" max="11509" width="10.7109375" style="153"/>
    <col min="11510" max="11510" width="9.28515625" style="153" customWidth="1"/>
    <col min="11511" max="11511" width="10.7109375" style="153"/>
    <col min="11512" max="11513" width="9.28515625" style="153" customWidth="1"/>
    <col min="11514" max="11516" width="10.7109375" style="153"/>
    <col min="11517" max="11517" width="9.28515625" style="153" customWidth="1"/>
    <col min="11518" max="11519" width="10.7109375" style="153"/>
    <col min="11520" max="11520" width="9.28515625" style="153" customWidth="1"/>
    <col min="11521" max="11521" width="10.7109375" style="153"/>
    <col min="11522" max="11525" width="9.28515625" style="153" customWidth="1"/>
    <col min="11526" max="11527" width="10.7109375" style="153"/>
    <col min="11528" max="11530" width="9.28515625" style="153" customWidth="1"/>
    <col min="11531" max="11531" width="10.7109375" style="153"/>
    <col min="11532" max="11533" width="9.28515625" style="153" customWidth="1"/>
    <col min="11534" max="11535" width="10.7109375" style="153"/>
    <col min="11536" max="11537" width="9.28515625" style="153" customWidth="1"/>
    <col min="11538" max="11538" width="10.7109375" style="153"/>
    <col min="11539" max="11539" width="9.28515625" style="153" customWidth="1"/>
    <col min="11540" max="11540" width="10.7109375" style="153"/>
    <col min="11541" max="11541" width="9.28515625" style="153" customWidth="1"/>
    <col min="11542" max="11543" width="10.7109375" style="153"/>
    <col min="11544" max="11544" width="9.28515625" style="153" customWidth="1"/>
    <col min="11545" max="11545" width="10.7109375" style="153"/>
    <col min="11546" max="11546" width="9.28515625" style="153" customWidth="1"/>
    <col min="11547" max="11547" width="10.7109375" style="153"/>
    <col min="11548" max="11548" width="9.28515625" style="153" customWidth="1"/>
    <col min="11549" max="11551" width="10.7109375" style="153"/>
    <col min="11552" max="11552" width="9.28515625" style="153" customWidth="1"/>
    <col min="11553" max="11554" width="10.7109375" style="153"/>
    <col min="11555" max="11556" width="9.28515625" style="153" customWidth="1"/>
    <col min="11557" max="11559" width="10.7109375" style="153"/>
    <col min="11560" max="11562" width="9.28515625" style="153" customWidth="1"/>
    <col min="11563" max="11563" width="10.7109375" style="153"/>
    <col min="11564" max="11564" width="9.28515625" style="153" customWidth="1"/>
    <col min="11565" max="11567" width="10.7109375" style="153"/>
    <col min="11568" max="11568" width="9.28515625" style="153" customWidth="1"/>
    <col min="11569" max="11569" width="10.7109375" style="153"/>
    <col min="11570" max="11570" width="9.28515625" style="153" customWidth="1"/>
    <col min="11571" max="11571" width="10.7109375" style="153"/>
    <col min="11572" max="11573" width="9.28515625" style="153" customWidth="1"/>
    <col min="11574" max="11575" width="10.7109375" style="153"/>
    <col min="11576" max="11578" width="9.28515625" style="153" customWidth="1"/>
    <col min="11579" max="11579" width="10.7109375" style="153"/>
    <col min="11580" max="11581" width="9.28515625" style="153" customWidth="1"/>
    <col min="11582" max="11583" width="10.7109375" style="153"/>
    <col min="11584" max="11588" width="9.28515625" style="153" customWidth="1"/>
    <col min="11589" max="11589" width="10.7109375" style="153"/>
    <col min="11590" max="11590" width="9.28515625" style="153" customWidth="1"/>
    <col min="11591" max="11591" width="10.7109375" style="153"/>
    <col min="11592" max="11592" width="9.28515625" style="153" customWidth="1"/>
    <col min="11593" max="11593" width="10.7109375" style="153"/>
    <col min="11594" max="11597" width="9.28515625" style="153" customWidth="1"/>
    <col min="11598" max="11599" width="10.7109375" style="153"/>
    <col min="11600" max="11604" width="9.28515625" style="153" customWidth="1"/>
    <col min="11605" max="11607" width="10.7109375" style="153"/>
    <col min="11608" max="11608" width="9.28515625" style="153" customWidth="1"/>
    <col min="11609" max="11609" width="10.7109375" style="153"/>
    <col min="11610" max="11610" width="9.28515625" style="153" customWidth="1"/>
    <col min="11611" max="11611" width="10.7109375" style="153"/>
    <col min="11612" max="11613" width="9.28515625" style="153" customWidth="1"/>
    <col min="11614" max="11615" width="10.7109375" style="153"/>
    <col min="11616" max="11617" width="9.28515625" style="153" customWidth="1"/>
    <col min="11618" max="11618" width="10.7109375" style="153"/>
    <col min="11619" max="11620" width="9.28515625" style="153" customWidth="1"/>
    <col min="11621" max="11623" width="10.7109375" style="153"/>
    <col min="11624" max="11625" width="9.28515625" style="153" customWidth="1"/>
    <col min="11626" max="11626" width="10.7109375" style="153"/>
    <col min="11627" max="11628" width="9.28515625" style="153" customWidth="1"/>
    <col min="11629" max="11629" width="10.7109375" style="153"/>
    <col min="11630" max="11630" width="9.28515625" style="153" customWidth="1"/>
    <col min="11631" max="11631" width="10.7109375" style="153"/>
    <col min="11632" max="11632" width="9.28515625" style="153" customWidth="1"/>
    <col min="11633" max="11633" width="10.7109375" style="153"/>
    <col min="11634" max="11634" width="9.28515625" style="153" customWidth="1"/>
    <col min="11635" max="11635" width="10.7109375" style="153"/>
    <col min="11636" max="11637" width="9.28515625" style="153" customWidth="1"/>
    <col min="11638" max="11639" width="10.7109375" style="153"/>
    <col min="11640" max="11640" width="9.28515625" style="153" customWidth="1"/>
    <col min="11641" max="11642" width="10.7109375" style="153"/>
    <col min="11643" max="11645" width="9.28515625" style="153" customWidth="1"/>
    <col min="11646" max="11647" width="10.7109375" style="153"/>
    <col min="11648" max="11650" width="9.28515625" style="153" customWidth="1"/>
    <col min="11651" max="11651" width="10.7109375" style="153"/>
    <col min="11652" max="11652" width="9.28515625" style="153" customWidth="1"/>
    <col min="11653" max="11655" width="10.7109375" style="153"/>
    <col min="11656" max="11658" width="9.28515625" style="153" customWidth="1"/>
    <col min="11659" max="11662" width="10.7109375" style="153"/>
    <col min="11663" max="11664" width="9.28515625" style="153" customWidth="1"/>
    <col min="11665" max="11668" width="10.7109375" style="153"/>
    <col min="11669" max="11669" width="9.28515625" style="153" customWidth="1"/>
    <col min="11670" max="11670" width="10.7109375" style="153"/>
    <col min="11671" max="11672" width="9.28515625" style="153" customWidth="1"/>
    <col min="11673" max="11674" width="10.7109375" style="153"/>
    <col min="11675" max="11675" width="9.28515625" style="153" customWidth="1"/>
    <col min="11676" max="11676" width="10.7109375" style="153"/>
    <col min="11677" max="11677" width="9.28515625" style="153" customWidth="1"/>
    <col min="11678" max="11679" width="10.7109375" style="153"/>
    <col min="11680" max="11680" width="9.28515625" style="153" customWidth="1"/>
    <col min="11681" max="11681" width="10.7109375" style="153"/>
    <col min="11682" max="11682" width="9.28515625" style="153" customWidth="1"/>
    <col min="11683" max="11683" width="10.7109375" style="153"/>
    <col min="11684" max="11685" width="9.28515625" style="153" customWidth="1"/>
    <col min="11686" max="11687" width="10.7109375" style="153"/>
    <col min="11688" max="11688" width="9.28515625" style="153" customWidth="1"/>
    <col min="11689" max="11689" width="10.7109375" style="153"/>
    <col min="11690" max="11691" width="9.28515625" style="153" customWidth="1"/>
    <col min="11692" max="11695" width="10.7109375" style="153"/>
    <col min="11696" max="11697" width="9.28515625" style="153" customWidth="1"/>
    <col min="11698" max="11702" width="10.7109375" style="153"/>
    <col min="11703" max="11705" width="9.28515625" style="153" customWidth="1"/>
    <col min="11706" max="11706" width="10.7109375" style="153"/>
    <col min="11707" max="11707" width="9.28515625" style="153" customWidth="1"/>
    <col min="11708" max="11708" width="10.7109375" style="153"/>
    <col min="11709" max="11712" width="9.28515625" style="153" customWidth="1"/>
    <col min="11713" max="11713" width="10.7109375" style="153"/>
    <col min="11714" max="11715" width="9.28515625" style="153" customWidth="1"/>
    <col min="11716" max="11716" width="10.7109375" style="153"/>
    <col min="11717" max="11720" width="9.28515625" style="153" customWidth="1"/>
    <col min="11721" max="11721" width="10.7109375" style="153"/>
    <col min="11722" max="11723" width="9.28515625" style="153" customWidth="1"/>
    <col min="11724" max="11724" width="10.7109375" style="153"/>
    <col min="11725" max="11728" width="9.28515625" style="153" customWidth="1"/>
    <col min="11729" max="11729" width="10.7109375" style="153"/>
    <col min="11730" max="11731" width="9.28515625" style="153" customWidth="1"/>
    <col min="11732" max="11732" width="10.7109375" style="153"/>
    <col min="11733" max="11736" width="9.28515625" style="153" customWidth="1"/>
    <col min="11737" max="11737" width="10.7109375" style="153"/>
    <col min="11738" max="11739" width="9.28515625" style="153" customWidth="1"/>
    <col min="11740" max="11740" width="10.7109375" style="153"/>
    <col min="11741" max="11744" width="9.28515625" style="153" customWidth="1"/>
    <col min="11745" max="11745" width="10.7109375" style="153"/>
    <col min="11746" max="11747" width="9.28515625" style="153" customWidth="1"/>
    <col min="11748" max="11748" width="10.7109375" style="153"/>
    <col min="11749" max="11754" width="9.28515625" style="153" customWidth="1"/>
    <col min="11755" max="11758" width="10.7109375" style="153"/>
    <col min="11759" max="11760" width="9.28515625" style="153" customWidth="1"/>
    <col min="11761" max="11761" width="10.7109375" style="153"/>
    <col min="11762" max="11765" width="9.28515625" style="153" customWidth="1"/>
    <col min="11766" max="11767" width="10.7109375" style="153"/>
    <col min="11768" max="11769" width="9.28515625" style="153" customWidth="1"/>
    <col min="11770" max="11770" width="10.7109375" style="153"/>
    <col min="11771" max="11772" width="9.28515625" style="153" customWidth="1"/>
    <col min="11773" max="11775" width="10.7109375" style="153"/>
    <col min="11776" max="11777" width="9.28515625" style="153" customWidth="1"/>
    <col min="11778" max="11778" width="10.7109375" style="153"/>
    <col min="11779" max="11780" width="9.28515625" style="153" customWidth="1"/>
    <col min="11781" max="11783" width="10.7109375" style="153"/>
    <col min="11784" max="11784" width="9.28515625" style="153" customWidth="1"/>
    <col min="11785" max="11785" width="10.7109375" style="153"/>
    <col min="11786" max="11789" width="9.28515625" style="153" customWidth="1"/>
    <col min="11790" max="11791" width="10.7109375" style="153"/>
    <col min="11792" max="11792" width="9.28515625" style="153" customWidth="1"/>
    <col min="11793" max="11793" width="10.7109375" style="153"/>
    <col min="11794" max="11795" width="9.28515625" style="153" customWidth="1"/>
    <col min="11796" max="11799" width="10.7109375" style="153"/>
    <col min="11800" max="11801" width="9.28515625" style="153" customWidth="1"/>
    <col min="11802" max="11806" width="10.7109375" style="153"/>
    <col min="11807" max="11809" width="9.28515625" style="153" customWidth="1"/>
    <col min="11810" max="11810" width="10.7109375" style="153"/>
    <col min="11811" max="11811" width="9.28515625" style="153" customWidth="1"/>
    <col min="11812" max="11812" width="10.7109375" style="153"/>
    <col min="11813" max="11816" width="9.28515625" style="153" customWidth="1"/>
    <col min="11817" max="11817" width="10.7109375" style="153"/>
    <col min="11818" max="11819" width="9.28515625" style="153" customWidth="1"/>
    <col min="11820" max="11820" width="10.7109375" style="153"/>
    <col min="11821" max="11824" width="9.28515625" style="153" customWidth="1"/>
    <col min="11825" max="11825" width="10.7109375" style="153"/>
    <col min="11826" max="11827" width="9.28515625" style="153" customWidth="1"/>
    <col min="11828" max="11828" width="10.7109375" style="153"/>
    <col min="11829" max="11832" width="9.28515625" style="153" customWidth="1"/>
    <col min="11833" max="11833" width="10.7109375" style="153"/>
    <col min="11834" max="11835" width="9.28515625" style="153" customWidth="1"/>
    <col min="11836" max="11836" width="10.7109375" style="153"/>
    <col min="11837" max="11840" width="9.28515625" style="153" customWidth="1"/>
    <col min="11841" max="11841" width="10.7109375" style="153"/>
    <col min="11842" max="11843" width="9.28515625" style="153" customWidth="1"/>
    <col min="11844" max="11844" width="10.7109375" style="153"/>
    <col min="11845" max="11848" width="9.28515625" style="153" customWidth="1"/>
    <col min="11849" max="11849" width="10.7109375" style="153"/>
    <col min="11850" max="11851" width="9.28515625" style="153" customWidth="1"/>
    <col min="11852" max="11852" width="10.7109375" style="153"/>
    <col min="11853" max="11856" width="9.28515625" style="153" customWidth="1"/>
    <col min="11857" max="11857" width="10.7109375" style="153"/>
    <col min="11858" max="11859" width="9.28515625" style="153" customWidth="1"/>
    <col min="11860" max="11860" width="10.7109375" style="153"/>
    <col min="11861" max="11866" width="9.28515625" style="153" customWidth="1"/>
    <col min="11867" max="11870" width="10.7109375" style="153"/>
    <col min="11871" max="11873" width="9.28515625" style="153" customWidth="1"/>
    <col min="11874" max="11874" width="10.7109375" style="153"/>
    <col min="11875" max="11876" width="9.28515625" style="153" customWidth="1"/>
    <col min="11877" max="11879" width="10.7109375" style="153"/>
    <col min="11880" max="11880" width="9.28515625" style="153" customWidth="1"/>
    <col min="11881" max="11881" width="10.7109375" style="153"/>
    <col min="11882" max="11882" width="9.28515625" style="153" customWidth="1"/>
    <col min="11883" max="11883" width="10.7109375" style="153"/>
    <col min="11884" max="11885" width="9.28515625" style="153" customWidth="1"/>
    <col min="11886" max="11887" width="10.7109375" style="153"/>
    <col min="11888" max="11888" width="9.28515625" style="153" customWidth="1"/>
    <col min="11889" max="11889" width="10.7109375" style="153"/>
    <col min="11890" max="11893" width="9.28515625" style="153" customWidth="1"/>
    <col min="11894" max="11895" width="10.7109375" style="153"/>
    <col min="11896" max="11898" width="9.28515625" style="153" customWidth="1"/>
    <col min="11899" max="11900" width="10.7109375" style="153"/>
    <col min="11901" max="11901" width="9.28515625" style="153" customWidth="1"/>
    <col min="11902" max="11903" width="10.7109375" style="153"/>
    <col min="11904" max="11905" width="9.28515625" style="153" customWidth="1"/>
    <col min="11906" max="11910" width="10.7109375" style="153"/>
    <col min="11911" max="11912" width="9.28515625" style="153" customWidth="1"/>
    <col min="11913" max="11913" width="10.7109375" style="153"/>
    <col min="11914" max="11914" width="9.28515625" style="153" customWidth="1"/>
    <col min="11915" max="11916" width="10.7109375" style="153"/>
    <col min="11917" max="11917" width="9.28515625" style="153" customWidth="1"/>
    <col min="11918" max="11918" width="10.7109375" style="153"/>
    <col min="11919" max="11920" width="9.28515625" style="153" customWidth="1"/>
    <col min="11921" max="11921" width="10.7109375" style="153"/>
    <col min="11922" max="11923" width="9.28515625" style="153" customWidth="1"/>
    <col min="11924" max="11926" width="10.7109375" style="153"/>
    <col min="11927" max="11930" width="9.28515625" style="153" customWidth="1"/>
    <col min="11931" max="11934" width="10.7109375" style="153"/>
    <col min="11935" max="11936" width="9.28515625" style="153" customWidth="1"/>
    <col min="11937" max="11940" width="10.7109375" style="153"/>
    <col min="11941" max="11941" width="9.28515625" style="153" customWidth="1"/>
    <col min="11942" max="11942" width="10.7109375" style="153"/>
    <col min="11943" max="11945" width="9.28515625" style="153" customWidth="1"/>
    <col min="11946" max="11946" width="10.7109375" style="153"/>
    <col min="11947" max="11948" width="9.28515625" style="153" customWidth="1"/>
    <col min="11949" max="11951" width="10.7109375" style="153"/>
    <col min="11952" max="11952" width="9.28515625" style="153" customWidth="1"/>
    <col min="11953" max="11953" width="10.7109375" style="153"/>
    <col min="11954" max="11954" width="9.28515625" style="153" customWidth="1"/>
    <col min="11955" max="11955" width="10.7109375" style="153"/>
    <col min="11956" max="11957" width="9.28515625" style="153" customWidth="1"/>
    <col min="11958" max="11959" width="10.7109375" style="153"/>
    <col min="11960" max="11960" width="9.28515625" style="153" customWidth="1"/>
    <col min="11961" max="11961" width="10.7109375" style="153"/>
    <col min="11962" max="11965" width="9.28515625" style="153" customWidth="1"/>
    <col min="11966" max="11967" width="10.7109375" style="153"/>
    <col min="11968" max="11970" width="9.28515625" style="153" customWidth="1"/>
    <col min="11971" max="11972" width="10.7109375" style="153"/>
    <col min="11973" max="11973" width="9.28515625" style="153" customWidth="1"/>
    <col min="11974" max="11975" width="10.7109375" style="153"/>
    <col min="11976" max="11977" width="9.28515625" style="153" customWidth="1"/>
    <col min="11978" max="11982" width="10.7109375" style="153"/>
    <col min="11983" max="11985" width="9.28515625" style="153" customWidth="1"/>
    <col min="11986" max="11986" width="10.7109375" style="153"/>
    <col min="11987" max="11987" width="9.28515625" style="153" customWidth="1"/>
    <col min="11988" max="11988" width="10.7109375" style="153"/>
    <col min="11989" max="11992" width="9.28515625" style="153" customWidth="1"/>
    <col min="11993" max="11993" width="10.7109375" style="153"/>
    <col min="11994" max="11995" width="9.28515625" style="153" customWidth="1"/>
    <col min="11996" max="11996" width="10.7109375" style="153"/>
    <col min="11997" max="12000" width="9.28515625" style="153" customWidth="1"/>
    <col min="12001" max="12001" width="10.7109375" style="153"/>
    <col min="12002" max="12003" width="9.28515625" style="153" customWidth="1"/>
    <col min="12004" max="12004" width="10.7109375" style="153"/>
    <col min="12005" max="12008" width="9.28515625" style="153" customWidth="1"/>
    <col min="12009" max="12009" width="10.7109375" style="153"/>
    <col min="12010" max="12011" width="9.28515625" style="153" customWidth="1"/>
    <col min="12012" max="12012" width="10.7109375" style="153"/>
    <col min="12013" max="12016" width="9.28515625" style="153" customWidth="1"/>
    <col min="12017" max="12017" width="10.7109375" style="153"/>
    <col min="12018" max="12019" width="9.28515625" style="153" customWidth="1"/>
    <col min="12020" max="12020" width="10.7109375" style="153"/>
    <col min="12021" max="12024" width="9.28515625" style="153" customWidth="1"/>
    <col min="12025" max="12025" width="10.7109375" style="153"/>
    <col min="12026" max="12027" width="9.28515625" style="153" customWidth="1"/>
    <col min="12028" max="12028" width="10.7109375" style="153"/>
    <col min="12029" max="12032" width="9.28515625" style="153" customWidth="1"/>
    <col min="12033" max="12033" width="10.7109375" style="153"/>
    <col min="12034" max="12035" width="9.28515625" style="153" customWidth="1"/>
    <col min="12036" max="12036" width="10.7109375" style="153"/>
    <col min="12037" max="12042" width="9.28515625" style="153" customWidth="1"/>
    <col min="12043" max="12046" width="10.7109375" style="153"/>
    <col min="12047" max="12049" width="9.28515625" style="153" customWidth="1"/>
    <col min="12050" max="12050" width="10.7109375" style="153"/>
    <col min="12051" max="12052" width="9.28515625" style="153" customWidth="1"/>
    <col min="12053" max="12055" width="10.7109375" style="153"/>
    <col min="12056" max="12056" width="9.28515625" style="153" customWidth="1"/>
    <col min="12057" max="12057" width="10.7109375" style="153"/>
    <col min="12058" max="12058" width="9.28515625" style="153" customWidth="1"/>
    <col min="12059" max="12059" width="10.7109375" style="153"/>
    <col min="12060" max="12061" width="9.28515625" style="153" customWidth="1"/>
    <col min="12062" max="12063" width="10.7109375" style="153"/>
    <col min="12064" max="12064" width="9.28515625" style="153" customWidth="1"/>
    <col min="12065" max="12065" width="10.7109375" style="153"/>
    <col min="12066" max="12069" width="9.28515625" style="153" customWidth="1"/>
    <col min="12070" max="12071" width="10.7109375" style="153"/>
    <col min="12072" max="12074" width="9.28515625" style="153" customWidth="1"/>
    <col min="12075" max="12076" width="10.7109375" style="153"/>
    <col min="12077" max="12077" width="9.28515625" style="153" customWidth="1"/>
    <col min="12078" max="12079" width="10.7109375" style="153"/>
    <col min="12080" max="12081" width="9.28515625" style="153" customWidth="1"/>
    <col min="12082" max="12086" width="10.7109375" style="153"/>
    <col min="12087" max="12088" width="9.28515625" style="153" customWidth="1"/>
    <col min="12089" max="12089" width="10.7109375" style="153"/>
    <col min="12090" max="12090" width="9.28515625" style="153" customWidth="1"/>
    <col min="12091" max="12092" width="10.7109375" style="153"/>
    <col min="12093" max="12093" width="9.28515625" style="153" customWidth="1"/>
    <col min="12094" max="12094" width="10.7109375" style="153"/>
    <col min="12095" max="12096" width="9.28515625" style="153" customWidth="1"/>
    <col min="12097" max="12097" width="10.7109375" style="153"/>
    <col min="12098" max="12099" width="9.28515625" style="153" customWidth="1"/>
    <col min="12100" max="12102" width="10.7109375" style="153"/>
    <col min="12103" max="12106" width="9.28515625" style="153" customWidth="1"/>
    <col min="12107" max="12110" width="10.7109375" style="153"/>
    <col min="12111" max="12112" width="9.28515625" style="153" customWidth="1"/>
    <col min="12113" max="12116" width="10.7109375" style="153"/>
    <col min="12117" max="12117" width="9.28515625" style="153" customWidth="1"/>
    <col min="12118" max="12118" width="10.7109375" style="153"/>
    <col min="12119" max="12121" width="9.28515625" style="153" customWidth="1"/>
    <col min="12122" max="12122" width="10.7109375" style="153"/>
    <col min="12123" max="12124" width="9.28515625" style="153" customWidth="1"/>
    <col min="12125" max="12127" width="10.7109375" style="153"/>
    <col min="12128" max="12128" width="9.28515625" style="153" customWidth="1"/>
    <col min="12129" max="12129" width="10.7109375" style="153"/>
    <col min="12130" max="12130" width="9.28515625" style="153" customWidth="1"/>
    <col min="12131" max="12131" width="10.7109375" style="153"/>
    <col min="12132" max="12133" width="9.28515625" style="153" customWidth="1"/>
    <col min="12134" max="12135" width="10.7109375" style="153"/>
    <col min="12136" max="12136" width="9.28515625" style="153" customWidth="1"/>
    <col min="12137" max="12137" width="10.7109375" style="153"/>
    <col min="12138" max="12141" width="9.28515625" style="153" customWidth="1"/>
    <col min="12142" max="12143" width="10.7109375" style="153"/>
    <col min="12144" max="12146" width="9.28515625" style="153" customWidth="1"/>
    <col min="12147" max="12148" width="10.7109375" style="153"/>
    <col min="12149" max="12149" width="9.28515625" style="153" customWidth="1"/>
    <col min="12150" max="12151" width="10.7109375" style="153"/>
    <col min="12152" max="12153" width="9.28515625" style="153" customWidth="1"/>
    <col min="12154" max="12158" width="10.7109375" style="153"/>
    <col min="12159" max="12161" width="9.28515625" style="153" customWidth="1"/>
    <col min="12162" max="12162" width="10.7109375" style="153"/>
    <col min="12163" max="12163" width="9.28515625" style="153" customWidth="1"/>
    <col min="12164" max="12164" width="10.7109375" style="153"/>
    <col min="12165" max="12168" width="9.28515625" style="153" customWidth="1"/>
    <col min="12169" max="12169" width="10.7109375" style="153"/>
    <col min="12170" max="12171" width="9.28515625" style="153" customWidth="1"/>
    <col min="12172" max="12172" width="10.7109375" style="153"/>
    <col min="12173" max="12176" width="9.28515625" style="153" customWidth="1"/>
    <col min="12177" max="12177" width="10.7109375" style="153"/>
    <col min="12178" max="12179" width="9.28515625" style="153" customWidth="1"/>
    <col min="12180" max="12180" width="10.7109375" style="153"/>
    <col min="12181" max="12184" width="9.28515625" style="153" customWidth="1"/>
    <col min="12185" max="12185" width="10.7109375" style="153"/>
    <col min="12186" max="12187" width="9.28515625" style="153" customWidth="1"/>
    <col min="12188" max="12188" width="10.7109375" style="153"/>
    <col min="12189" max="12192" width="9.28515625" style="153" customWidth="1"/>
    <col min="12193" max="12193" width="10.7109375" style="153"/>
    <col min="12194" max="12195" width="9.28515625" style="153" customWidth="1"/>
    <col min="12196" max="12196" width="10.7109375" style="153"/>
    <col min="12197" max="12200" width="9.28515625" style="153" customWidth="1"/>
    <col min="12201" max="12201" width="10.7109375" style="153"/>
    <col min="12202" max="12203" width="9.28515625" style="153" customWidth="1"/>
    <col min="12204" max="12204" width="10.7109375" style="153"/>
    <col min="12205" max="12208" width="9.28515625" style="153" customWidth="1"/>
    <col min="12209" max="12209" width="10.7109375" style="153"/>
    <col min="12210" max="12211" width="9.28515625" style="153" customWidth="1"/>
    <col min="12212" max="12212" width="10.7109375" style="153"/>
    <col min="12213" max="12218" width="9.28515625" style="153" customWidth="1"/>
    <col min="12219" max="12222" width="10.7109375" style="153"/>
    <col min="12223" max="12225" width="9.28515625" style="153" customWidth="1"/>
    <col min="12226" max="12226" width="10.7109375" style="153"/>
    <col min="12227" max="12228" width="9.28515625" style="153" customWidth="1"/>
    <col min="12229" max="12231" width="10.7109375" style="153"/>
    <col min="12232" max="12232" width="9.28515625" style="153" customWidth="1"/>
    <col min="12233" max="12233" width="10.7109375" style="153"/>
    <col min="12234" max="12234" width="9.28515625" style="153" customWidth="1"/>
    <col min="12235" max="12235" width="10.7109375" style="153"/>
    <col min="12236" max="12237" width="9.28515625" style="153" customWidth="1"/>
    <col min="12238" max="12239" width="10.7109375" style="153"/>
    <col min="12240" max="12240" width="9.28515625" style="153" customWidth="1"/>
    <col min="12241" max="12241" width="10.7109375" style="153"/>
    <col min="12242" max="12245" width="9.28515625" style="153" customWidth="1"/>
    <col min="12246" max="12247" width="10.7109375" style="153"/>
    <col min="12248" max="12250" width="9.28515625" style="153" customWidth="1"/>
    <col min="12251" max="12252" width="10.7109375" style="153"/>
    <col min="12253" max="12253" width="9.28515625" style="153" customWidth="1"/>
    <col min="12254" max="12255" width="10.7109375" style="153"/>
    <col min="12256" max="12257" width="9.28515625" style="153" customWidth="1"/>
    <col min="12258" max="12262" width="10.7109375" style="153"/>
    <col min="12263" max="12267" width="9.28515625" style="153" customWidth="1"/>
    <col min="12268" max="12270" width="10.7109375" style="153"/>
    <col min="12271" max="12272" width="9.28515625" style="153" customWidth="1"/>
    <col min="12273" max="12274" width="10.7109375" style="153"/>
    <col min="12275" max="12276" width="9.28515625" style="153" customWidth="1"/>
    <col min="12277" max="12278" width="10.7109375" style="153"/>
    <col min="12279" max="12280" width="9.28515625" style="153" customWidth="1"/>
    <col min="12281" max="12282" width="10.7109375" style="153"/>
    <col min="12283" max="12284" width="9.28515625" style="153" customWidth="1"/>
    <col min="12285" max="12286" width="10.7109375" style="153"/>
    <col min="12287" max="12290" width="9.28515625" style="153" customWidth="1"/>
    <col min="12291" max="12294" width="10.7109375" style="153"/>
    <col min="12295" max="12296" width="9.28515625" style="153" customWidth="1"/>
    <col min="12297" max="12300" width="10.7109375" style="153"/>
    <col min="12301" max="12301" width="9.28515625" style="153" customWidth="1"/>
    <col min="12302" max="12302" width="10.7109375" style="153"/>
    <col min="12303" max="12305" width="9.28515625" style="153" customWidth="1"/>
    <col min="12306" max="12306" width="10.7109375" style="153"/>
    <col min="12307" max="12308" width="9.28515625" style="153" customWidth="1"/>
    <col min="12309" max="12311" width="10.7109375" style="153"/>
    <col min="12312" max="12312" width="9.28515625" style="153" customWidth="1"/>
    <col min="12313" max="12313" width="10.7109375" style="153"/>
    <col min="12314" max="12314" width="9.28515625" style="153" customWidth="1"/>
    <col min="12315" max="12315" width="10.7109375" style="153"/>
    <col min="12316" max="12317" width="9.28515625" style="153" customWidth="1"/>
    <col min="12318" max="12319" width="10.7109375" style="153"/>
    <col min="12320" max="12320" width="9.28515625" style="153" customWidth="1"/>
    <col min="12321" max="12321" width="10.7109375" style="153"/>
    <col min="12322" max="12325" width="9.28515625" style="153" customWidth="1"/>
    <col min="12326" max="12327" width="10.7109375" style="153"/>
    <col min="12328" max="12330" width="9.28515625" style="153" customWidth="1"/>
    <col min="12331" max="12332" width="10.7109375" style="153"/>
    <col min="12333" max="12333" width="9.28515625" style="153" customWidth="1"/>
    <col min="12334" max="12335" width="10.7109375" style="153"/>
    <col min="12336" max="12337" width="9.28515625" style="153" customWidth="1"/>
    <col min="12338" max="12342" width="10.7109375" style="153"/>
    <col min="12343" max="12345" width="9.28515625" style="153" customWidth="1"/>
    <col min="12346" max="12346" width="10.7109375" style="153"/>
    <col min="12347" max="12347" width="9.28515625" style="153" customWidth="1"/>
    <col min="12348" max="12348" width="10.7109375" style="153"/>
    <col min="12349" max="12352" width="9.28515625" style="153" customWidth="1"/>
    <col min="12353" max="12353" width="10.7109375" style="153"/>
    <col min="12354" max="12355" width="9.28515625" style="153" customWidth="1"/>
    <col min="12356" max="12356" width="10.7109375" style="153"/>
    <col min="12357" max="12360" width="9.28515625" style="153" customWidth="1"/>
    <col min="12361" max="12361" width="10.7109375" style="153"/>
    <col min="12362" max="12363" width="9.28515625" style="153" customWidth="1"/>
    <col min="12364" max="12364" width="10.7109375" style="153"/>
    <col min="12365" max="12368" width="9.28515625" style="153" customWidth="1"/>
    <col min="12369" max="12369" width="10.7109375" style="153"/>
    <col min="12370" max="12371" width="9.28515625" style="153" customWidth="1"/>
    <col min="12372" max="12372" width="10.7109375" style="153"/>
    <col min="12373" max="12376" width="9.28515625" style="153" customWidth="1"/>
    <col min="12377" max="12377" width="10.7109375" style="153"/>
    <col min="12378" max="12379" width="9.28515625" style="153" customWidth="1"/>
    <col min="12380" max="12380" width="10.7109375" style="153"/>
    <col min="12381" max="12384" width="9.28515625" style="153" customWidth="1"/>
    <col min="12385" max="12385" width="10.7109375" style="153"/>
    <col min="12386" max="12387" width="9.28515625" style="153" customWidth="1"/>
    <col min="12388" max="12388" width="10.7109375" style="153"/>
    <col min="12389" max="12392" width="9.28515625" style="153" customWidth="1"/>
    <col min="12393" max="12393" width="10.7109375" style="153"/>
    <col min="12394" max="12395" width="9.28515625" style="153" customWidth="1"/>
    <col min="12396" max="12396" width="10.7109375" style="153"/>
    <col min="12397" max="12402" width="9.28515625" style="153" customWidth="1"/>
    <col min="12403" max="12406" width="10.7109375" style="153"/>
    <col min="12407" max="12409" width="9.28515625" style="153" customWidth="1"/>
    <col min="12410" max="12410" width="10.7109375" style="153"/>
    <col min="12411" max="12412" width="9.28515625" style="153" customWidth="1"/>
    <col min="12413" max="12415" width="10.7109375" style="153"/>
    <col min="12416" max="12416" width="9.28515625" style="153" customWidth="1"/>
    <col min="12417" max="12417" width="10.7109375" style="153"/>
    <col min="12418" max="12418" width="9.28515625" style="153" customWidth="1"/>
    <col min="12419" max="12419" width="10.7109375" style="153"/>
    <col min="12420" max="12421" width="9.28515625" style="153" customWidth="1"/>
    <col min="12422" max="12423" width="10.7109375" style="153"/>
    <col min="12424" max="12424" width="9.28515625" style="153" customWidth="1"/>
    <col min="12425" max="12425" width="10.7109375" style="153"/>
    <col min="12426" max="12429" width="9.28515625" style="153" customWidth="1"/>
    <col min="12430" max="12431" width="10.7109375" style="153"/>
    <col min="12432" max="12434" width="9.28515625" style="153" customWidth="1"/>
    <col min="12435" max="12436" width="10.7109375" style="153"/>
    <col min="12437" max="12437" width="9.28515625" style="153" customWidth="1"/>
    <col min="12438" max="12439" width="10.7109375" style="153"/>
    <col min="12440" max="12441" width="9.28515625" style="153" customWidth="1"/>
    <col min="12442" max="12446" width="10.7109375" style="153"/>
    <col min="12447" max="12448" width="9.28515625" style="153" customWidth="1"/>
    <col min="12449" max="12449" width="10.7109375" style="153"/>
    <col min="12450" max="12450" width="9.28515625" style="153" customWidth="1"/>
    <col min="12451" max="12451" width="10.7109375" style="153"/>
    <col min="12452" max="12452" width="9.28515625" style="153" customWidth="1"/>
    <col min="12453" max="12454" width="10.7109375" style="153"/>
    <col min="12455" max="12459" width="9.28515625" style="153" customWidth="1"/>
    <col min="12460" max="12462" width="10.7109375" style="153"/>
    <col min="12463" max="12465" width="9.28515625" style="153" customWidth="1"/>
    <col min="12466" max="12467" width="10.7109375" style="153"/>
    <col min="12468" max="12468" width="9.28515625" style="153" customWidth="1"/>
    <col min="12469" max="12470" width="10.7109375" style="153"/>
    <col min="12471" max="12474" width="9.28515625" style="153" customWidth="1"/>
    <col min="12475" max="12478" width="10.7109375" style="153"/>
    <col min="12479" max="12480" width="9.28515625" style="153" customWidth="1"/>
    <col min="12481" max="12484" width="10.7109375" style="153"/>
    <col min="12485" max="12485" width="9.28515625" style="153" customWidth="1"/>
    <col min="12486" max="12486" width="10.7109375" style="153"/>
    <col min="12487" max="12489" width="9.28515625" style="153" customWidth="1"/>
    <col min="12490" max="12490" width="10.7109375" style="153"/>
    <col min="12491" max="12492" width="9.28515625" style="153" customWidth="1"/>
    <col min="12493" max="12495" width="10.7109375" style="153"/>
    <col min="12496" max="12496" width="9.28515625" style="153" customWidth="1"/>
    <col min="12497" max="12497" width="10.7109375" style="153"/>
    <col min="12498" max="12498" width="9.28515625" style="153" customWidth="1"/>
    <col min="12499" max="12499" width="10.7109375" style="153"/>
    <col min="12500" max="12501" width="9.28515625" style="153" customWidth="1"/>
    <col min="12502" max="12503" width="10.7109375" style="153"/>
    <col min="12504" max="12504" width="9.28515625" style="153" customWidth="1"/>
    <col min="12505" max="12505" width="10.7109375" style="153"/>
    <col min="12506" max="12509" width="9.28515625" style="153" customWidth="1"/>
    <col min="12510" max="12511" width="10.7109375" style="153"/>
    <col min="12512" max="12514" width="9.28515625" style="153" customWidth="1"/>
    <col min="12515" max="12516" width="10.7109375" style="153"/>
    <col min="12517" max="12517" width="9.28515625" style="153" customWidth="1"/>
    <col min="12518" max="12519" width="10.7109375" style="153"/>
    <col min="12520" max="12521" width="9.28515625" style="153" customWidth="1"/>
    <col min="12522" max="12526" width="10.7109375" style="153"/>
    <col min="12527" max="12529" width="9.28515625" style="153" customWidth="1"/>
    <col min="12530" max="12530" width="10.7109375" style="153"/>
    <col min="12531" max="12531" width="9.28515625" style="153" customWidth="1"/>
    <col min="12532" max="12532" width="10.7109375" style="153"/>
    <col min="12533" max="12536" width="9.28515625" style="153" customWidth="1"/>
    <col min="12537" max="12537" width="10.7109375" style="153"/>
    <col min="12538" max="12539" width="9.28515625" style="153" customWidth="1"/>
    <col min="12540" max="12540" width="10.7109375" style="153"/>
    <col min="12541" max="12544" width="9.28515625" style="153" customWidth="1"/>
    <col min="12545" max="12545" width="10.7109375" style="153"/>
    <col min="12546" max="12547" width="9.28515625" style="153" customWidth="1"/>
    <col min="12548" max="12548" width="10.7109375" style="153"/>
    <col min="12549" max="12552" width="9.28515625" style="153" customWidth="1"/>
    <col min="12553" max="12553" width="10.7109375" style="153"/>
    <col min="12554" max="12555" width="9.28515625" style="153" customWidth="1"/>
    <col min="12556" max="12556" width="10.7109375" style="153"/>
    <col min="12557" max="12560" width="9.28515625" style="153" customWidth="1"/>
    <col min="12561" max="12561" width="10.7109375" style="153"/>
    <col min="12562" max="12563" width="9.28515625" style="153" customWidth="1"/>
    <col min="12564" max="12564" width="10.7109375" style="153"/>
    <col min="12565" max="12568" width="9.28515625" style="153" customWidth="1"/>
    <col min="12569" max="12569" width="10.7109375" style="153"/>
    <col min="12570" max="12571" width="9.28515625" style="153" customWidth="1"/>
    <col min="12572" max="12572" width="10.7109375" style="153"/>
    <col min="12573" max="12578" width="9.28515625" style="153" customWidth="1"/>
    <col min="12579" max="12582" width="10.7109375" style="153"/>
    <col min="12583" max="12584" width="9.28515625" style="153" customWidth="1"/>
    <col min="12585" max="12588" width="10.7109375" style="153"/>
    <col min="12589" max="12589" width="9.28515625" style="153" customWidth="1"/>
    <col min="12590" max="12590" width="10.7109375" style="153"/>
    <col min="12591" max="12592" width="9.28515625" style="153" customWidth="1"/>
    <col min="12593" max="12593" width="10.7109375" style="153"/>
    <col min="12594" max="12597" width="9.28515625" style="153" customWidth="1"/>
    <col min="12598" max="12599" width="10.7109375" style="153"/>
    <col min="12600" max="12601" width="9.28515625" style="153" customWidth="1"/>
    <col min="12602" max="12602" width="10.7109375" style="153"/>
    <col min="12603" max="12604" width="9.28515625" style="153" customWidth="1"/>
    <col min="12605" max="12607" width="10.7109375" style="153"/>
    <col min="12608" max="12609" width="9.28515625" style="153" customWidth="1"/>
    <col min="12610" max="12610" width="10.7109375" style="153"/>
    <col min="12611" max="12612" width="9.28515625" style="153" customWidth="1"/>
    <col min="12613" max="12615" width="10.7109375" style="153"/>
    <col min="12616" max="12616" width="9.28515625" style="153" customWidth="1"/>
    <col min="12617" max="12617" width="10.7109375" style="153"/>
    <col min="12618" max="12621" width="9.28515625" style="153" customWidth="1"/>
    <col min="12622" max="12623" width="10.7109375" style="153"/>
    <col min="12624" max="12624" width="9.28515625" style="153" customWidth="1"/>
    <col min="12625" max="12625" width="10.7109375" style="153"/>
    <col min="12626" max="12627" width="9.28515625" style="153" customWidth="1"/>
    <col min="12628" max="12631" width="10.7109375" style="153"/>
    <col min="12632" max="12633" width="9.28515625" style="153" customWidth="1"/>
    <col min="12634" max="12638" width="10.7109375" style="153"/>
    <col min="12639" max="12641" width="9.28515625" style="153" customWidth="1"/>
    <col min="12642" max="12642" width="10.7109375" style="153"/>
    <col min="12643" max="12643" width="9.28515625" style="153" customWidth="1"/>
    <col min="12644" max="12644" width="10.7109375" style="153"/>
    <col min="12645" max="12648" width="9.28515625" style="153" customWidth="1"/>
    <col min="12649" max="12649" width="10.7109375" style="153"/>
    <col min="12650" max="12651" width="9.28515625" style="153" customWidth="1"/>
    <col min="12652" max="12652" width="10.7109375" style="153"/>
    <col min="12653" max="12656" width="9.28515625" style="153" customWidth="1"/>
    <col min="12657" max="12657" width="10.7109375" style="153"/>
    <col min="12658" max="12659" width="9.28515625" style="153" customWidth="1"/>
    <col min="12660" max="12660" width="10.7109375" style="153"/>
    <col min="12661" max="12664" width="9.28515625" style="153" customWidth="1"/>
    <col min="12665" max="12665" width="10.7109375" style="153"/>
    <col min="12666" max="12667" width="9.28515625" style="153" customWidth="1"/>
    <col min="12668" max="12668" width="10.7109375" style="153"/>
    <col min="12669" max="12672" width="9.28515625" style="153" customWidth="1"/>
    <col min="12673" max="12673" width="10.7109375" style="153"/>
    <col min="12674" max="12675" width="9.28515625" style="153" customWidth="1"/>
    <col min="12676" max="12676" width="10.7109375" style="153"/>
    <col min="12677" max="12680" width="9.28515625" style="153" customWidth="1"/>
    <col min="12681" max="12681" width="10.7109375" style="153"/>
    <col min="12682" max="12683" width="9.28515625" style="153" customWidth="1"/>
    <col min="12684" max="12684" width="10.7109375" style="153"/>
    <col min="12685" max="12690" width="9.28515625" style="153" customWidth="1"/>
    <col min="12691" max="12694" width="10.7109375" style="153"/>
    <col min="12695" max="12696" width="9.28515625" style="153" customWidth="1"/>
    <col min="12697" max="12698" width="10.7109375" style="153"/>
    <col min="12699" max="12699" width="9.28515625" style="153" customWidth="1"/>
    <col min="12700" max="12700" width="10.7109375" style="153"/>
    <col min="12701" max="12701" width="9.28515625" style="153" customWidth="1"/>
    <col min="12702" max="12703" width="10.7109375" style="153"/>
    <col min="12704" max="12704" width="9.28515625" style="153" customWidth="1"/>
    <col min="12705" max="12705" width="10.7109375" style="153"/>
    <col min="12706" max="12706" width="9.28515625" style="153" customWidth="1"/>
    <col min="12707" max="12707" width="10.7109375" style="153"/>
    <col min="12708" max="12709" width="9.28515625" style="153" customWidth="1"/>
    <col min="12710" max="12711" width="10.7109375" style="153"/>
    <col min="12712" max="12712" width="9.28515625" style="153" customWidth="1"/>
    <col min="12713" max="12713" width="10.7109375" style="153"/>
    <col min="12714" max="12715" width="9.28515625" style="153" customWidth="1"/>
    <col min="12716" max="12719" width="10.7109375" style="153"/>
    <col min="12720" max="12721" width="9.28515625" style="153" customWidth="1"/>
    <col min="12722" max="12726" width="10.7109375" style="153"/>
    <col min="12727" max="12728" width="9.28515625" style="153" customWidth="1"/>
    <col min="12729" max="12730" width="10.7109375" style="153"/>
    <col min="12731" max="12733" width="9.28515625" style="153" customWidth="1"/>
    <col min="12734" max="12735" width="10.7109375" style="153"/>
    <col min="12736" max="12736" width="9.28515625" style="153" customWidth="1"/>
    <col min="12737" max="12740" width="10.7109375" style="153"/>
    <col min="12741" max="12741" width="9.28515625" style="153" customWidth="1"/>
    <col min="12742" max="12743" width="10.7109375" style="153"/>
    <col min="12744" max="12744" width="9.28515625" style="153" customWidth="1"/>
    <col min="12745" max="12745" width="10.7109375" style="153"/>
    <col min="12746" max="12746" width="9.28515625" style="153" customWidth="1"/>
    <col min="12747" max="12748" width="10.7109375" style="153"/>
    <col min="12749" max="12749" width="9.28515625" style="153" customWidth="1"/>
    <col min="12750" max="12751" width="10.7109375" style="153"/>
    <col min="12752" max="12753" width="9.28515625" style="153" customWidth="1"/>
    <col min="12754" max="12756" width="10.7109375" style="153"/>
    <col min="12757" max="12757" width="9.28515625" style="153" customWidth="1"/>
    <col min="12758" max="12758" width="10.7109375" style="153"/>
    <col min="12759" max="12760" width="9.28515625" style="153" customWidth="1"/>
    <col min="12761" max="12761" width="10.7109375" style="153"/>
    <col min="12762" max="12765" width="9.28515625" style="153" customWidth="1"/>
    <col min="12766" max="12767" width="10.7109375" style="153"/>
    <col min="12768" max="12772" width="9.28515625" style="153" customWidth="1"/>
    <col min="12773" max="12775" width="10.7109375" style="153"/>
    <col min="12776" max="12780" width="9.28515625" style="153" customWidth="1"/>
    <col min="12781" max="12783" width="10.7109375" style="153"/>
    <col min="12784" max="12786" width="9.28515625" style="153" customWidth="1"/>
    <col min="12787" max="12788" width="10.7109375" style="153"/>
    <col min="12789" max="12789" width="9.28515625" style="153" customWidth="1"/>
    <col min="12790" max="12791" width="10.7109375" style="153"/>
    <col min="12792" max="12792" width="9.28515625" style="153" customWidth="1"/>
    <col min="12793" max="12793" width="10.7109375" style="153"/>
    <col min="12794" max="12794" width="9.28515625" style="153" customWidth="1"/>
    <col min="12795" max="12795" width="10.7109375" style="153"/>
    <col min="12796" max="12797" width="9.28515625" style="153" customWidth="1"/>
    <col min="12798" max="12799" width="10.7109375" style="153"/>
    <col min="12800" max="12801" width="9.28515625" style="153" customWidth="1"/>
    <col min="12802" max="12804" width="10.7109375" style="153"/>
    <col min="12805" max="12805" width="9.28515625" style="153" customWidth="1"/>
    <col min="12806" max="12806" width="10.7109375" style="153"/>
    <col min="12807" max="12812" width="9.28515625" style="153" customWidth="1"/>
    <col min="12813" max="12815" width="10.7109375" style="153"/>
    <col min="12816" max="12817" width="9.28515625" style="153" customWidth="1"/>
    <col min="12818" max="12818" width="10.7109375" style="153"/>
    <col min="12819" max="12820" width="9.28515625" style="153" customWidth="1"/>
    <col min="12821" max="12823" width="10.7109375" style="153"/>
    <col min="12824" max="12824" width="9.28515625" style="153" customWidth="1"/>
    <col min="12825" max="12825" width="10.7109375" style="153"/>
    <col min="12826" max="12827" width="9.28515625" style="153" customWidth="1"/>
    <col min="12828" max="12828" width="10.7109375" style="153"/>
    <col min="12829" max="12829" width="9.28515625" style="153" customWidth="1"/>
    <col min="12830" max="12831" width="10.7109375" style="153"/>
    <col min="12832" max="12833" width="9.28515625" style="153" customWidth="1"/>
    <col min="12834" max="12836" width="10.7109375" style="153"/>
    <col min="12837" max="12837" width="9.28515625" style="153" customWidth="1"/>
    <col min="12838" max="12839" width="10.7109375" style="153"/>
    <col min="12840" max="12842" width="9.28515625" style="153" customWidth="1"/>
    <col min="12843" max="12843" width="10.7109375" style="153"/>
    <col min="12844" max="12844" width="9.28515625" style="153" customWidth="1"/>
    <col min="12845" max="12847" width="10.7109375" style="153"/>
    <col min="12848" max="12849" width="9.28515625" style="153" customWidth="1"/>
    <col min="12850" max="12852" width="10.7109375" style="153"/>
    <col min="12853" max="12853" width="9.28515625" style="153" customWidth="1"/>
    <col min="12854" max="12854" width="10.7109375" style="153"/>
    <col min="12855" max="12858" width="9.28515625" style="153" customWidth="1"/>
    <col min="12859" max="12859" width="10.7109375" style="153"/>
    <col min="12860" max="12860" width="9.28515625" style="153" customWidth="1"/>
    <col min="12861" max="12863" width="10.7109375" style="153"/>
    <col min="12864" max="12864" width="9.28515625" style="153" customWidth="1"/>
    <col min="12865" max="12865" width="10.7109375" style="153"/>
    <col min="12866" max="12867" width="9.28515625" style="153" customWidth="1"/>
    <col min="12868" max="12868" width="10.7109375" style="153"/>
    <col min="12869" max="12869" width="9.28515625" style="153" customWidth="1"/>
    <col min="12870" max="12871" width="10.7109375" style="153"/>
    <col min="12872" max="12872" width="9.28515625" style="153" customWidth="1"/>
    <col min="12873" max="12874" width="10.7109375" style="153"/>
    <col min="12875" max="12877" width="9.28515625" style="153" customWidth="1"/>
    <col min="12878" max="12879" width="10.7109375" style="153"/>
    <col min="12880" max="12880" width="9.28515625" style="153" customWidth="1"/>
    <col min="12881" max="12882" width="10.7109375" style="153"/>
    <col min="12883" max="12883" width="9.28515625" style="153" customWidth="1"/>
    <col min="12884" max="12884" width="10.7109375" style="153"/>
    <col min="12885" max="12885" width="9.28515625" style="153" customWidth="1"/>
    <col min="12886" max="12887" width="10.7109375" style="153"/>
    <col min="12888" max="12888" width="9.28515625" style="153" customWidth="1"/>
    <col min="12889" max="12889" width="10.7109375" style="153"/>
    <col min="12890" max="12890" width="9.28515625" style="153" customWidth="1"/>
    <col min="12891" max="12891" width="10.7109375" style="153"/>
    <col min="12892" max="12893" width="9.28515625" style="153" customWidth="1"/>
    <col min="12894" max="12895" width="10.7109375" style="153"/>
    <col min="12896" max="12898" width="9.28515625" style="153" customWidth="1"/>
    <col min="12899" max="12899" width="10.7109375" style="153"/>
    <col min="12900" max="12900" width="9.28515625" style="153" customWidth="1"/>
    <col min="12901" max="12903" width="10.7109375" style="153"/>
    <col min="12904" max="12905" width="9.28515625" style="153" customWidth="1"/>
    <col min="12906" max="12908" width="10.7109375" style="153"/>
    <col min="12909" max="12909" width="9.28515625" style="153" customWidth="1"/>
    <col min="12910" max="12910" width="10.7109375" style="153"/>
    <col min="12911" max="12912" width="9.28515625" style="153" customWidth="1"/>
    <col min="12913" max="12914" width="10.7109375" style="153"/>
    <col min="12915" max="12916" width="9.28515625" style="153" customWidth="1"/>
    <col min="12917" max="12919" width="10.7109375" style="153"/>
    <col min="12920" max="12922" width="9.28515625" style="153" customWidth="1"/>
    <col min="12923" max="12923" width="10.7109375" style="153"/>
    <col min="12924" max="12924" width="9.28515625" style="153" customWidth="1"/>
    <col min="12925" max="12927" width="10.7109375" style="153"/>
    <col min="12928" max="12928" width="9.28515625" style="153" customWidth="1"/>
    <col min="12929" max="12929" width="10.7109375" style="153"/>
    <col min="12930" max="12933" width="9.28515625" style="153" customWidth="1"/>
    <col min="12934" max="12935" width="10.7109375" style="153"/>
    <col min="12936" max="12938" width="9.28515625" style="153" customWidth="1"/>
    <col min="12939" max="12939" width="10.7109375" style="153"/>
    <col min="12940" max="12940" width="9.28515625" style="153" customWidth="1"/>
    <col min="12941" max="12943" width="10.7109375" style="153"/>
    <col min="12944" max="12944" width="9.28515625" style="153" customWidth="1"/>
    <col min="12945" max="12945" width="10.7109375" style="153"/>
    <col min="12946" max="12946" width="9.28515625" style="153" customWidth="1"/>
    <col min="12947" max="12947" width="10.7109375" style="153"/>
    <col min="12948" max="12949" width="9.28515625" style="153" customWidth="1"/>
    <col min="12950" max="12951" width="10.7109375" style="153"/>
    <col min="12952" max="12953" width="9.28515625" style="153" customWidth="1"/>
    <col min="12954" max="12955" width="10.7109375" style="153"/>
    <col min="12956" max="12958" width="9.28515625" style="153" customWidth="1"/>
    <col min="12959" max="12959" width="10.7109375" style="153"/>
    <col min="12960" max="12962" width="9.28515625" style="153" customWidth="1"/>
    <col min="12963" max="12964" width="10.7109375" style="153"/>
    <col min="12965" max="12965" width="9.28515625" style="153" customWidth="1"/>
    <col min="12966" max="12967" width="10.7109375" style="153"/>
    <col min="12968" max="12968" width="9.28515625" style="153" customWidth="1"/>
    <col min="12969" max="12969" width="10.7109375" style="153"/>
    <col min="12970" max="12973" width="9.28515625" style="153" customWidth="1"/>
    <col min="12974" max="12975" width="10.7109375" style="153"/>
    <col min="12976" max="12976" width="9.28515625" style="153" customWidth="1"/>
    <col min="12977" max="12979" width="10.7109375" style="153"/>
    <col min="12980" max="12981" width="9.28515625" style="153" customWidth="1"/>
    <col min="12982" max="12983" width="10.7109375" style="153"/>
    <col min="12984" max="12986" width="9.28515625" style="153" customWidth="1"/>
    <col min="12987" max="12990" width="10.7109375" style="153"/>
    <col min="12991" max="12992" width="9.28515625" style="153" customWidth="1"/>
    <col min="12993" max="12996" width="10.7109375" style="153"/>
    <col min="12997" max="12997" width="9.28515625" style="153" customWidth="1"/>
    <col min="12998" max="12998" width="10.7109375" style="153"/>
    <col min="12999" max="13000" width="9.28515625" style="153" customWidth="1"/>
    <col min="13001" max="13002" width="10.7109375" style="153"/>
    <col min="13003" max="13003" width="9.28515625" style="153" customWidth="1"/>
    <col min="13004" max="13004" width="10.7109375" style="153"/>
    <col min="13005" max="13005" width="9.28515625" style="153" customWidth="1"/>
    <col min="13006" max="13007" width="10.7109375" style="153"/>
    <col min="13008" max="13008" width="9.28515625" style="153" customWidth="1"/>
    <col min="13009" max="13009" width="10.7109375" style="153"/>
    <col min="13010" max="13010" width="9.28515625" style="153" customWidth="1"/>
    <col min="13011" max="13011" width="10.7109375" style="153"/>
    <col min="13012" max="13013" width="9.28515625" style="153" customWidth="1"/>
    <col min="13014" max="13015" width="10.7109375" style="153"/>
    <col min="13016" max="13016" width="9.28515625" style="153" customWidth="1"/>
    <col min="13017" max="13017" width="10.7109375" style="153"/>
    <col min="13018" max="13019" width="9.28515625" style="153" customWidth="1"/>
    <col min="13020" max="13023" width="10.7109375" style="153"/>
    <col min="13024" max="13025" width="9.28515625" style="153" customWidth="1"/>
    <col min="13026" max="13030" width="10.7109375" style="153"/>
    <col min="13031" max="13033" width="9.28515625" style="153" customWidth="1"/>
    <col min="13034" max="13034" width="10.7109375" style="153"/>
    <col min="13035" max="13035" width="9.28515625" style="153" customWidth="1"/>
    <col min="13036" max="13036" width="10.7109375" style="153"/>
    <col min="13037" max="13040" width="9.28515625" style="153" customWidth="1"/>
    <col min="13041" max="13041" width="10.7109375" style="153"/>
    <col min="13042" max="13043" width="9.28515625" style="153" customWidth="1"/>
    <col min="13044" max="13044" width="10.7109375" style="153"/>
    <col min="13045" max="13048" width="9.28515625" style="153" customWidth="1"/>
    <col min="13049" max="13049" width="10.7109375" style="153"/>
    <col min="13050" max="13051" width="9.28515625" style="153" customWidth="1"/>
    <col min="13052" max="13052" width="10.7109375" style="153"/>
    <col min="13053" max="13056" width="9.28515625" style="153" customWidth="1"/>
    <col min="13057" max="13057" width="10.7109375" style="153"/>
    <col min="13058" max="13059" width="9.28515625" style="153" customWidth="1"/>
    <col min="13060" max="13060" width="10.7109375" style="153"/>
    <col min="13061" max="13064" width="9.28515625" style="153" customWidth="1"/>
    <col min="13065" max="13065" width="10.7109375" style="153"/>
    <col min="13066" max="13067" width="9.28515625" style="153" customWidth="1"/>
    <col min="13068" max="13068" width="10.7109375" style="153"/>
    <col min="13069" max="13072" width="9.28515625" style="153" customWidth="1"/>
    <col min="13073" max="13073" width="10.7109375" style="153"/>
    <col min="13074" max="13075" width="9.28515625" style="153" customWidth="1"/>
    <col min="13076" max="13076" width="10.7109375" style="153"/>
    <col min="13077" max="13082" width="9.28515625" style="153" customWidth="1"/>
    <col min="13083" max="13086" width="10.7109375" style="153"/>
    <col min="13087" max="13088" width="9.28515625" style="153" customWidth="1"/>
    <col min="13089" max="13089" width="10.7109375" style="153"/>
    <col min="13090" max="13091" width="9.28515625" style="153" customWidth="1"/>
    <col min="13092" max="13092" width="10.7109375" style="153"/>
    <col min="13093" max="13093" width="9.28515625" style="153" customWidth="1"/>
    <col min="13094" max="13095" width="10.7109375" style="153"/>
    <col min="13096" max="13097" width="9.28515625" style="153" customWidth="1"/>
    <col min="13098" max="13100" width="10.7109375" style="153"/>
    <col min="13101" max="13101" width="9.28515625" style="153" customWidth="1"/>
    <col min="13102" max="13103" width="10.7109375" style="153"/>
    <col min="13104" max="13106" width="9.28515625" style="153" customWidth="1"/>
    <col min="13107" max="13107" width="10.7109375" style="153"/>
    <col min="13108" max="13108" width="9.28515625" style="153" customWidth="1"/>
    <col min="13109" max="13111" width="10.7109375" style="153"/>
    <col min="13112" max="13112" width="9.28515625" style="153" customWidth="1"/>
    <col min="13113" max="13113" width="10.7109375" style="153"/>
    <col min="13114" max="13114" width="9.28515625" style="153" customWidth="1"/>
    <col min="13115" max="13115" width="10.7109375" style="153"/>
    <col min="13116" max="13117" width="9.28515625" style="153" customWidth="1"/>
    <col min="13118" max="13119" width="10.7109375" style="153"/>
    <col min="13120" max="13120" width="9.28515625" style="153" customWidth="1"/>
    <col min="13121" max="13123" width="10.7109375" style="153"/>
    <col min="13124" max="13125" width="9.28515625" style="153" customWidth="1"/>
    <col min="13126" max="13127" width="10.7109375" style="153"/>
    <col min="13128" max="13128" width="9.28515625" style="153" customWidth="1"/>
    <col min="13129" max="13129" width="10.7109375" style="153"/>
    <col min="13130" max="13130" width="9.28515625" style="153" customWidth="1"/>
    <col min="13131" max="13131" width="10.7109375" style="153"/>
    <col min="13132" max="13133" width="9.28515625" style="153" customWidth="1"/>
    <col min="13134" max="13135" width="10.7109375" style="153"/>
    <col min="13136" max="13137" width="9.28515625" style="153" customWidth="1"/>
    <col min="13138" max="13138" width="10.7109375" style="153"/>
    <col min="13139" max="13140" width="9.28515625" style="153" customWidth="1"/>
    <col min="13141" max="13143" width="10.7109375" style="153"/>
    <col min="13144" max="13145" width="9.28515625" style="153" customWidth="1"/>
    <col min="13146" max="13150" width="10.7109375" style="153"/>
    <col min="13151" max="13156" width="9.28515625" style="153" customWidth="1"/>
    <col min="13157" max="13158" width="10.7109375" style="153"/>
    <col min="13159" max="13162" width="9.28515625" style="153" customWidth="1"/>
    <col min="13163" max="13166" width="10.7109375" style="153"/>
    <col min="13167" max="13168" width="9.28515625" style="153" customWidth="1"/>
    <col min="13169" max="13172" width="10.7109375" style="153"/>
    <col min="13173" max="13173" width="9.28515625" style="153" customWidth="1"/>
    <col min="13174" max="13174" width="10.7109375" style="153"/>
    <col min="13175" max="13176" width="9.28515625" style="153" customWidth="1"/>
    <col min="13177" max="13177" width="10.7109375" style="153"/>
    <col min="13178" max="13179" width="9.28515625" style="153" customWidth="1"/>
    <col min="13180" max="13180" width="10.7109375" style="153"/>
    <col min="13181" max="13181" width="9.28515625" style="153" customWidth="1"/>
    <col min="13182" max="13183" width="10.7109375" style="153"/>
    <col min="13184" max="13185" width="9.28515625" style="153" customWidth="1"/>
    <col min="13186" max="13188" width="10.7109375" style="153"/>
    <col min="13189" max="13189" width="9.28515625" style="153" customWidth="1"/>
    <col min="13190" max="13191" width="10.7109375" style="153"/>
    <col min="13192" max="13194" width="9.28515625" style="153" customWidth="1"/>
    <col min="13195" max="13195" width="10.7109375" style="153"/>
    <col min="13196" max="13196" width="9.28515625" style="153" customWidth="1"/>
    <col min="13197" max="13199" width="10.7109375" style="153"/>
    <col min="13200" max="13200" width="9.28515625" style="153" customWidth="1"/>
    <col min="13201" max="13201" width="10.7109375" style="153"/>
    <col min="13202" max="13202" width="9.28515625" style="153" customWidth="1"/>
    <col min="13203" max="13203" width="10.7109375" style="153"/>
    <col min="13204" max="13205" width="9.28515625" style="153" customWidth="1"/>
    <col min="13206" max="13207" width="10.7109375" style="153"/>
    <col min="13208" max="13208" width="9.28515625" style="153" customWidth="1"/>
    <col min="13209" max="13211" width="10.7109375" style="153"/>
    <col min="13212" max="13213" width="9.28515625" style="153" customWidth="1"/>
    <col min="13214" max="13215" width="10.7109375" style="153"/>
    <col min="13216" max="13216" width="9.28515625" style="153" customWidth="1"/>
    <col min="13217" max="13217" width="10.7109375" style="153"/>
    <col min="13218" max="13218" width="9.28515625" style="153" customWidth="1"/>
    <col min="13219" max="13219" width="10.7109375" style="153"/>
    <col min="13220" max="13221" width="9.28515625" style="153" customWidth="1"/>
    <col min="13222" max="13223" width="10.7109375" style="153"/>
    <col min="13224" max="13225" width="9.28515625" style="153" customWidth="1"/>
    <col min="13226" max="13226" width="10.7109375" style="153"/>
    <col min="13227" max="13228" width="9.28515625" style="153" customWidth="1"/>
    <col min="13229" max="13231" width="10.7109375" style="153"/>
    <col min="13232" max="13233" width="9.28515625" style="153" customWidth="1"/>
    <col min="13234" max="13238" width="10.7109375" style="153"/>
    <col min="13239" max="13241" width="9.28515625" style="153" customWidth="1"/>
    <col min="13242" max="13242" width="10.7109375" style="153"/>
    <col min="13243" max="13243" width="9.28515625" style="153" customWidth="1"/>
    <col min="13244" max="13244" width="10.7109375" style="153"/>
    <col min="13245" max="13248" width="9.28515625" style="153" customWidth="1"/>
    <col min="13249" max="13249" width="10.7109375" style="153"/>
    <col min="13250" max="13251" width="9.28515625" style="153" customWidth="1"/>
    <col min="13252" max="13252" width="10.7109375" style="153"/>
    <col min="13253" max="13256" width="9.28515625" style="153" customWidth="1"/>
    <col min="13257" max="13257" width="10.7109375" style="153"/>
    <col min="13258" max="13259" width="9.28515625" style="153" customWidth="1"/>
    <col min="13260" max="13260" width="10.7109375" style="153"/>
    <col min="13261" max="13264" width="9.28515625" style="153" customWidth="1"/>
    <col min="13265" max="13265" width="10.7109375" style="153"/>
    <col min="13266" max="13267" width="9.28515625" style="153" customWidth="1"/>
    <col min="13268" max="13268" width="10.7109375" style="153"/>
    <col min="13269" max="13272" width="9.28515625" style="153" customWidth="1"/>
    <col min="13273" max="13273" width="10.7109375" style="153"/>
    <col min="13274" max="13275" width="9.28515625" style="153" customWidth="1"/>
    <col min="13276" max="13276" width="10.7109375" style="153"/>
    <col min="13277" max="13282" width="9.28515625" style="153" customWidth="1"/>
    <col min="13283" max="13286" width="10.7109375" style="153"/>
    <col min="13287" max="13288" width="9.28515625" style="153" customWidth="1"/>
    <col min="13289" max="13292" width="10.7109375" style="153"/>
    <col min="13293" max="13293" width="9.28515625" style="153" customWidth="1"/>
    <col min="13294" max="13294" width="10.7109375" style="153"/>
    <col min="13295" max="13298" width="9.28515625" style="153" customWidth="1"/>
    <col min="13299" max="13299" width="10.7109375" style="153"/>
    <col min="13300" max="13301" width="9.28515625" style="153" customWidth="1"/>
    <col min="13302" max="13303" width="10.7109375" style="153"/>
    <col min="13304" max="13304" width="9.28515625" style="153" customWidth="1"/>
    <col min="13305" max="13305" width="10.7109375" style="153"/>
    <col min="13306" max="13307" width="9.28515625" style="153" customWidth="1"/>
    <col min="13308" max="13308" width="10.7109375" style="153"/>
    <col min="13309" max="13309" width="9.28515625" style="153" customWidth="1"/>
    <col min="13310" max="13311" width="10.7109375" style="153"/>
    <col min="13312" max="13312" width="9.28515625" style="153" customWidth="1"/>
    <col min="13313" max="13314" width="10.7109375" style="153"/>
    <col min="13315" max="13317" width="9.28515625" style="153" customWidth="1"/>
    <col min="13318" max="13319" width="10.7109375" style="153"/>
    <col min="13320" max="13322" width="9.28515625" style="153" customWidth="1"/>
    <col min="13323" max="13323" width="10.7109375" style="153"/>
    <col min="13324" max="13324" width="9.28515625" style="153" customWidth="1"/>
    <col min="13325" max="13327" width="10.7109375" style="153"/>
    <col min="13328" max="13329" width="9.28515625" style="153" customWidth="1"/>
    <col min="13330" max="13334" width="10.7109375" style="153"/>
    <col min="13335" max="13337" width="9.28515625" style="153" customWidth="1"/>
    <col min="13338" max="13338" width="10.7109375" style="153"/>
    <col min="13339" max="13339" width="9.28515625" style="153" customWidth="1"/>
    <col min="13340" max="13340" width="10.7109375" style="153"/>
    <col min="13341" max="13344" width="9.28515625" style="153" customWidth="1"/>
    <col min="13345" max="13345" width="10.7109375" style="153"/>
    <col min="13346" max="13347" width="9.28515625" style="153" customWidth="1"/>
    <col min="13348" max="13348" width="10.7109375" style="153"/>
    <col min="13349" max="13352" width="9.28515625" style="153" customWidth="1"/>
    <col min="13353" max="13353" width="10.7109375" style="153"/>
    <col min="13354" max="13355" width="9.28515625" style="153" customWidth="1"/>
    <col min="13356" max="13356" width="10.7109375" style="153"/>
    <col min="13357" max="13360" width="9.28515625" style="153" customWidth="1"/>
    <col min="13361" max="13361" width="10.7109375" style="153"/>
    <col min="13362" max="13363" width="9.28515625" style="153" customWidth="1"/>
    <col min="13364" max="13364" width="10.7109375" style="153"/>
    <col min="13365" max="13370" width="9.28515625" style="153" customWidth="1"/>
    <col min="13371" max="13374" width="10.7109375" style="153"/>
    <col min="13375" max="13376" width="9.28515625" style="153" customWidth="1"/>
    <col min="13377" max="13380" width="10.7109375" style="153"/>
    <col min="13381" max="13381" width="9.28515625" style="153" customWidth="1"/>
    <col min="13382" max="13382" width="10.7109375" style="153"/>
    <col min="13383" max="13384" width="9.28515625" style="153" customWidth="1"/>
    <col min="13385" max="13385" width="10.7109375" style="153"/>
    <col min="13386" max="13389" width="9.28515625" style="153" customWidth="1"/>
    <col min="13390" max="13391" width="10.7109375" style="153"/>
    <col min="13392" max="13393" width="9.28515625" style="153" customWidth="1"/>
    <col min="13394" max="13394" width="10.7109375" style="153"/>
    <col min="13395" max="13396" width="9.28515625" style="153" customWidth="1"/>
    <col min="13397" max="13399" width="10.7109375" style="153"/>
    <col min="13400" max="13401" width="9.28515625" style="153" customWidth="1"/>
    <col min="13402" max="13402" width="10.7109375" style="153"/>
    <col min="13403" max="13404" width="9.28515625" style="153" customWidth="1"/>
    <col min="13405" max="13407" width="10.7109375" style="153"/>
    <col min="13408" max="13408" width="9.28515625" style="153" customWidth="1"/>
    <col min="13409" max="13409" width="10.7109375" style="153"/>
    <col min="13410" max="13413" width="9.28515625" style="153" customWidth="1"/>
    <col min="13414" max="13415" width="10.7109375" style="153"/>
    <col min="13416" max="13416" width="9.28515625" style="153" customWidth="1"/>
    <col min="13417" max="13417" width="10.7109375" style="153"/>
    <col min="13418" max="13419" width="9.28515625" style="153" customWidth="1"/>
    <col min="13420" max="13423" width="10.7109375" style="153"/>
    <col min="13424" max="13425" width="9.28515625" style="153" customWidth="1"/>
    <col min="13426" max="13430" width="10.7109375" style="153"/>
    <col min="13431" max="13433" width="9.28515625" style="153" customWidth="1"/>
    <col min="13434" max="13434" width="10.7109375" style="153"/>
    <col min="13435" max="13435" width="9.28515625" style="153" customWidth="1"/>
    <col min="13436" max="13436" width="10.7109375" style="153"/>
    <col min="13437" max="13440" width="9.28515625" style="153" customWidth="1"/>
    <col min="13441" max="13441" width="10.7109375" style="153"/>
    <col min="13442" max="13443" width="9.28515625" style="153" customWidth="1"/>
    <col min="13444" max="13444" width="10.7109375" style="153"/>
    <col min="13445" max="13448" width="9.28515625" style="153" customWidth="1"/>
    <col min="13449" max="13449" width="10.7109375" style="153"/>
    <col min="13450" max="13451" width="9.28515625" style="153" customWidth="1"/>
    <col min="13452" max="13452" width="10.7109375" style="153"/>
    <col min="13453" max="13458" width="9.28515625" style="153" customWidth="1"/>
    <col min="13459" max="13462" width="10.7109375" style="153"/>
    <col min="13463" max="13464" width="9.28515625" style="153" customWidth="1"/>
    <col min="13465" max="13468" width="10.7109375" style="153"/>
    <col min="13469" max="13469" width="9.28515625" style="153" customWidth="1"/>
    <col min="13470" max="13470" width="10.7109375" style="153"/>
    <col min="13471" max="13474" width="9.28515625" style="153" customWidth="1"/>
    <col min="13475" max="13475" width="10.7109375" style="153"/>
    <col min="13476" max="13477" width="9.28515625" style="153" customWidth="1"/>
    <col min="13478" max="13479" width="10.7109375" style="153"/>
    <col min="13480" max="13480" width="9.28515625" style="153" customWidth="1"/>
    <col min="13481" max="13481" width="10.7109375" style="153"/>
    <col min="13482" max="13483" width="9.28515625" style="153" customWidth="1"/>
    <col min="13484" max="13484" width="10.7109375" style="153"/>
    <col min="13485" max="13485" width="9.28515625" style="153" customWidth="1"/>
    <col min="13486" max="13487" width="10.7109375" style="153"/>
    <col min="13488" max="13488" width="9.28515625" style="153" customWidth="1"/>
    <col min="13489" max="13490" width="10.7109375" style="153"/>
    <col min="13491" max="13493" width="9.28515625" style="153" customWidth="1"/>
    <col min="13494" max="13495" width="10.7109375" style="153"/>
    <col min="13496" max="13498" width="9.28515625" style="153" customWidth="1"/>
    <col min="13499" max="13499" width="10.7109375" style="153"/>
    <col min="13500" max="13500" width="9.28515625" style="153" customWidth="1"/>
    <col min="13501" max="13503" width="10.7109375" style="153"/>
    <col min="13504" max="13505" width="9.28515625" style="153" customWidth="1"/>
    <col min="13506" max="13510" width="10.7109375" style="153"/>
    <col min="13511" max="13513" width="9.28515625" style="153" customWidth="1"/>
    <col min="13514" max="13514" width="10.7109375" style="153"/>
    <col min="13515" max="13515" width="9.28515625" style="153" customWidth="1"/>
    <col min="13516" max="13516" width="10.7109375" style="153"/>
    <col min="13517" max="13520" width="9.28515625" style="153" customWidth="1"/>
    <col min="13521" max="13521" width="10.7109375" style="153"/>
    <col min="13522" max="13523" width="9.28515625" style="153" customWidth="1"/>
    <col min="13524" max="13524" width="10.7109375" style="153"/>
    <col min="13525" max="13528" width="9.28515625" style="153" customWidth="1"/>
    <col min="13529" max="13529" width="10.7109375" style="153"/>
    <col min="13530" max="13531" width="9.28515625" style="153" customWidth="1"/>
    <col min="13532" max="13532" width="10.7109375" style="153"/>
    <col min="13533" max="13538" width="9.28515625" style="153" customWidth="1"/>
    <col min="13539" max="13542" width="10.7109375" style="153"/>
    <col min="13543" max="13544" width="9.28515625" style="153" customWidth="1"/>
    <col min="13545" max="13546" width="10.7109375" style="153"/>
    <col min="13547" max="13547" width="9.28515625" style="153" customWidth="1"/>
    <col min="13548" max="13548" width="10.7109375" style="153"/>
    <col min="13549" max="13549" width="9.28515625" style="153" customWidth="1"/>
    <col min="13550" max="13551" width="10.7109375" style="153"/>
    <col min="13552" max="13552" width="9.28515625" style="153" customWidth="1"/>
    <col min="13553" max="13553" width="10.7109375" style="153"/>
    <col min="13554" max="13554" width="9.28515625" style="153" customWidth="1"/>
    <col min="13555" max="13555" width="10.7109375" style="153"/>
    <col min="13556" max="13557" width="9.28515625" style="153" customWidth="1"/>
    <col min="13558" max="13559" width="10.7109375" style="153"/>
    <col min="13560" max="13560" width="9.28515625" style="153" customWidth="1"/>
    <col min="13561" max="13561" width="10.7109375" style="153"/>
    <col min="13562" max="13563" width="9.28515625" style="153" customWidth="1"/>
    <col min="13564" max="13567" width="10.7109375" style="153"/>
    <col min="13568" max="13569" width="9.28515625" style="153" customWidth="1"/>
    <col min="13570" max="13574" width="10.7109375" style="153"/>
    <col min="13575" max="13576" width="9.28515625" style="153" customWidth="1"/>
    <col min="13577" max="13578" width="10.7109375" style="153"/>
    <col min="13579" max="13581" width="9.28515625" style="153" customWidth="1"/>
    <col min="13582" max="13583" width="10.7109375" style="153"/>
    <col min="13584" max="13584" width="9.28515625" style="153" customWidth="1"/>
    <col min="13585" max="13588" width="10.7109375" style="153"/>
    <col min="13589" max="13589" width="9.28515625" style="153" customWidth="1"/>
    <col min="13590" max="13591" width="10.7109375" style="153"/>
    <col min="13592" max="13592" width="9.28515625" style="153" customWidth="1"/>
    <col min="13593" max="13593" width="10.7109375" style="153"/>
    <col min="13594" max="13594" width="9.28515625" style="153" customWidth="1"/>
    <col min="13595" max="13596" width="10.7109375" style="153"/>
    <col min="13597" max="13597" width="9.28515625" style="153" customWidth="1"/>
    <col min="13598" max="13599" width="10.7109375" style="153"/>
    <col min="13600" max="13601" width="9.28515625" style="153" customWidth="1"/>
    <col min="13602" max="13604" width="10.7109375" style="153"/>
    <col min="13605" max="13605" width="9.28515625" style="153" customWidth="1"/>
    <col min="13606" max="13606" width="10.7109375" style="153"/>
    <col min="13607" max="13608" width="9.28515625" style="153" customWidth="1"/>
    <col min="13609" max="13609" width="10.7109375" style="153"/>
    <col min="13610" max="13613" width="9.28515625" style="153" customWidth="1"/>
    <col min="13614" max="13615" width="10.7109375" style="153"/>
    <col min="13616" max="13620" width="9.28515625" style="153" customWidth="1"/>
    <col min="13621" max="13623" width="10.7109375" style="153"/>
    <col min="13624" max="13628" width="9.28515625" style="153" customWidth="1"/>
    <col min="13629" max="13631" width="10.7109375" style="153"/>
    <col min="13632" max="13634" width="9.28515625" style="153" customWidth="1"/>
    <col min="13635" max="13636" width="10.7109375" style="153"/>
    <col min="13637" max="13637" width="9.28515625" style="153" customWidth="1"/>
    <col min="13638" max="13639" width="10.7109375" style="153"/>
    <col min="13640" max="13640" width="9.28515625" style="153" customWidth="1"/>
    <col min="13641" max="13641" width="10.7109375" style="153"/>
    <col min="13642" max="13642" width="9.28515625" style="153" customWidth="1"/>
    <col min="13643" max="13643" width="10.7109375" style="153"/>
    <col min="13644" max="13645" width="9.28515625" style="153" customWidth="1"/>
    <col min="13646" max="13647" width="10.7109375" style="153"/>
    <col min="13648" max="13649" width="9.28515625" style="153" customWidth="1"/>
    <col min="13650" max="13652" width="10.7109375" style="153"/>
    <col min="13653" max="13653" width="9.28515625" style="153" customWidth="1"/>
    <col min="13654" max="13654" width="10.7109375" style="153"/>
    <col min="13655" max="13660" width="9.28515625" style="153" customWidth="1"/>
    <col min="13661" max="13663" width="10.7109375" style="153"/>
    <col min="13664" max="13665" width="9.28515625" style="153" customWidth="1"/>
    <col min="13666" max="13666" width="10.7109375" style="153"/>
    <col min="13667" max="13668" width="9.28515625" style="153" customWidth="1"/>
    <col min="13669" max="13671" width="10.7109375" style="153"/>
    <col min="13672" max="13672" width="9.28515625" style="153" customWidth="1"/>
    <col min="13673" max="13673" width="10.7109375" style="153"/>
    <col min="13674" max="13675" width="9.28515625" style="153" customWidth="1"/>
    <col min="13676" max="13676" width="10.7109375" style="153"/>
    <col min="13677" max="13677" width="9.28515625" style="153" customWidth="1"/>
    <col min="13678" max="13679" width="10.7109375" style="153"/>
    <col min="13680" max="13681" width="9.28515625" style="153" customWidth="1"/>
    <col min="13682" max="13684" width="10.7109375" style="153"/>
    <col min="13685" max="13685" width="9.28515625" style="153" customWidth="1"/>
    <col min="13686" max="13687" width="10.7109375" style="153"/>
    <col min="13688" max="13690" width="9.28515625" style="153" customWidth="1"/>
    <col min="13691" max="13691" width="10.7109375" style="153"/>
    <col min="13692" max="13692" width="9.28515625" style="153" customWidth="1"/>
    <col min="13693" max="13695" width="10.7109375" style="153"/>
    <col min="13696" max="13697" width="9.28515625" style="153" customWidth="1"/>
    <col min="13698" max="13700" width="10.7109375" style="153"/>
    <col min="13701" max="13701" width="9.28515625" style="153" customWidth="1"/>
    <col min="13702" max="13702" width="10.7109375" style="153"/>
    <col min="13703" max="13708" width="9.28515625" style="153" customWidth="1"/>
    <col min="13709" max="13709" width="10.7109375" style="153"/>
    <col min="13710" max="13710" width="9.28515625" style="153" customWidth="1"/>
    <col min="13711" max="13711" width="10.7109375" style="153"/>
    <col min="13712" max="13712" width="9.28515625" style="153" customWidth="1"/>
    <col min="13713" max="13713" width="10.7109375" style="153"/>
    <col min="13714" max="13717" width="9.28515625" style="153" customWidth="1"/>
    <col min="13718" max="13719" width="10.7109375" style="153"/>
    <col min="13720" max="13724" width="9.28515625" style="153" customWidth="1"/>
    <col min="13725" max="13727" width="10.7109375" style="153"/>
    <col min="13728" max="13728" width="9.28515625" style="153" customWidth="1"/>
    <col min="13729" max="13729" width="10.7109375" style="153"/>
    <col min="13730" max="13730" width="9.28515625" style="153" customWidth="1"/>
    <col min="13731" max="13731" width="10.7109375" style="153"/>
    <col min="13732" max="13733" width="9.28515625" style="153" customWidth="1"/>
    <col min="13734" max="13735" width="10.7109375" style="153"/>
    <col min="13736" max="13737" width="9.28515625" style="153" customWidth="1"/>
    <col min="13738" max="13738" width="10.7109375" style="153"/>
    <col min="13739" max="13740" width="9.28515625" style="153" customWidth="1"/>
    <col min="13741" max="13743" width="10.7109375" style="153"/>
    <col min="13744" max="13744" width="9.28515625" style="153" customWidth="1"/>
    <col min="13745" max="13745" width="10.7109375" style="153"/>
    <col min="13746" max="13747" width="9.28515625" style="153" customWidth="1"/>
    <col min="13748" max="13748" width="10.7109375" style="153"/>
    <col min="13749" max="13750" width="9.28515625" style="153" customWidth="1"/>
    <col min="13751" max="13751" width="10.7109375" style="153"/>
    <col min="13752" max="13753" width="9.28515625" style="153" customWidth="1"/>
    <col min="13754" max="13756" width="10.7109375" style="153"/>
    <col min="13757" max="13757" width="9.28515625" style="153" customWidth="1"/>
    <col min="13758" max="13759" width="10.7109375" style="153"/>
    <col min="13760" max="13761" width="9.28515625" style="153" customWidth="1"/>
    <col min="13762" max="13763" width="10.7109375" style="153"/>
    <col min="13764" max="13765" width="9.28515625" style="153" customWidth="1"/>
    <col min="13766" max="13767" width="10.7109375" style="153"/>
    <col min="13768" max="13768" width="9.28515625" style="153" customWidth="1"/>
    <col min="13769" max="13772" width="10.7109375" style="153"/>
    <col min="13773" max="13773" width="9.28515625" style="153" customWidth="1"/>
    <col min="13774" max="13775" width="10.7109375" style="153"/>
    <col min="13776" max="13777" width="9.28515625" style="153" customWidth="1"/>
    <col min="13778" max="13780" width="10.7109375" style="153"/>
    <col min="13781" max="13781" width="9.28515625" style="153" customWidth="1"/>
    <col min="13782" max="13782" width="10.7109375" style="153"/>
    <col min="13783" max="13788" width="9.28515625" style="153" customWidth="1"/>
    <col min="13789" max="13791" width="10.7109375" style="153"/>
    <col min="13792" max="13796" width="9.28515625" style="153" customWidth="1"/>
    <col min="13797" max="13799" width="10.7109375" style="153"/>
    <col min="13800" max="13802" width="9.28515625" style="153" customWidth="1"/>
    <col min="13803" max="13803" width="10.7109375" style="153"/>
    <col min="13804" max="13805" width="9.28515625" style="153" customWidth="1"/>
    <col min="13806" max="13807" width="10.7109375" style="153"/>
    <col min="13808" max="13809" width="9.28515625" style="153" customWidth="1"/>
    <col min="13810" max="13812" width="10.7109375" style="153"/>
    <col min="13813" max="13813" width="9.28515625" style="153" customWidth="1"/>
    <col min="13814" max="13814" width="10.7109375" style="153"/>
    <col min="13815" max="13820" width="9.28515625" style="153" customWidth="1"/>
    <col min="13821" max="13821" width="10.7109375" style="153"/>
    <col min="13822" max="13822" width="9.28515625" style="153" customWidth="1"/>
    <col min="13823" max="13823" width="10.7109375" style="153"/>
    <col min="13824" max="13824" width="9.28515625" style="153" customWidth="1"/>
    <col min="13825" max="13825" width="10.7109375" style="153"/>
    <col min="13826" max="13826" width="9.28515625" style="153" customWidth="1"/>
    <col min="13827" max="13828" width="10.7109375" style="153"/>
    <col min="13829" max="13830" width="9.28515625" style="153" customWidth="1"/>
    <col min="13831" max="13831" width="10.7109375" style="153"/>
    <col min="13832" max="13836" width="9.28515625" style="153" customWidth="1"/>
    <col min="13837" max="13837" width="10.7109375" style="153"/>
    <col min="13838" max="13838" width="9.28515625" style="153" customWidth="1"/>
    <col min="13839" max="13839" width="10.7109375" style="153"/>
    <col min="13840" max="13840" width="9.28515625" style="153" customWidth="1"/>
    <col min="13841" max="13841" width="10.7109375" style="153"/>
    <col min="13842" max="13845" width="9.28515625" style="153" customWidth="1"/>
    <col min="13846" max="13847" width="10.7109375" style="153"/>
    <col min="13848" max="13852" width="9.28515625" style="153" customWidth="1"/>
    <col min="13853" max="13855" width="10.7109375" style="153"/>
    <col min="13856" max="13856" width="9.28515625" style="153" customWidth="1"/>
    <col min="13857" max="13857" width="10.7109375" style="153"/>
    <col min="13858" max="13858" width="9.28515625" style="153" customWidth="1"/>
    <col min="13859" max="13859" width="10.7109375" style="153"/>
    <col min="13860" max="13861" width="9.28515625" style="153" customWidth="1"/>
    <col min="13862" max="13863" width="10.7109375" style="153"/>
    <col min="13864" max="13865" width="9.28515625" style="153" customWidth="1"/>
    <col min="13866" max="13866" width="10.7109375" style="153"/>
    <col min="13867" max="13868" width="9.28515625" style="153" customWidth="1"/>
    <col min="13869" max="13871" width="10.7109375" style="153"/>
    <col min="13872" max="13873" width="9.28515625" style="153" customWidth="1"/>
    <col min="13874" max="13876" width="10.7109375" style="153"/>
    <col min="13877" max="13878" width="9.28515625" style="153" customWidth="1"/>
    <col min="13879" max="13879" width="10.7109375" style="153"/>
    <col min="13880" max="13880" width="9.28515625" style="153" customWidth="1"/>
    <col min="13881" max="13881" width="10.7109375" style="153"/>
    <col min="13882" max="13885" width="9.28515625" style="153" customWidth="1"/>
    <col min="13886" max="13887" width="10.7109375" style="153"/>
    <col min="13888" max="13888" width="9.28515625" style="153" customWidth="1"/>
    <col min="13889" max="13889" width="10.7109375" style="153"/>
    <col min="13890" max="13890" width="9.28515625" style="153" customWidth="1"/>
    <col min="13891" max="13892" width="10.7109375" style="153"/>
    <col min="13893" max="13893" width="9.28515625" style="153" customWidth="1"/>
    <col min="13894" max="13895" width="10.7109375" style="153"/>
    <col min="13896" max="13896" width="9.28515625" style="153" customWidth="1"/>
    <col min="13897" max="13897" width="10.7109375" style="153"/>
    <col min="13898" max="13898" width="9.28515625" style="153" customWidth="1"/>
    <col min="13899" max="13899" width="10.7109375" style="153"/>
    <col min="13900" max="13901" width="9.28515625" style="153" customWidth="1"/>
    <col min="13902" max="13903" width="10.7109375" style="153"/>
    <col min="13904" max="13906" width="9.28515625" style="153" customWidth="1"/>
    <col min="13907" max="13910" width="10.7109375" style="153"/>
    <col min="13911" max="13912" width="9.28515625" style="153" customWidth="1"/>
    <col min="13913" max="13916" width="10.7109375" style="153"/>
    <col min="13917" max="13917" width="9.28515625" style="153" customWidth="1"/>
    <col min="13918" max="13918" width="10.7109375" style="153"/>
    <col min="13919" max="13920" width="9.28515625" style="153" customWidth="1"/>
    <col min="13921" max="13922" width="10.7109375" style="153"/>
    <col min="13923" max="13923" width="9.28515625" style="153" customWidth="1"/>
    <col min="13924" max="13924" width="10.7109375" style="153"/>
    <col min="13925" max="13925" width="9.28515625" style="153" customWidth="1"/>
    <col min="13926" max="13927" width="10.7109375" style="153"/>
    <col min="13928" max="13928" width="9.28515625" style="153" customWidth="1"/>
    <col min="13929" max="13929" width="10.7109375" style="153"/>
    <col min="13930" max="13930" width="9.28515625" style="153" customWidth="1"/>
    <col min="13931" max="13931" width="10.7109375" style="153"/>
    <col min="13932" max="13933" width="9.28515625" style="153" customWidth="1"/>
    <col min="13934" max="13935" width="10.7109375" style="153"/>
    <col min="13936" max="13936" width="9.28515625" style="153" customWidth="1"/>
    <col min="13937" max="13937" width="10.7109375" style="153"/>
    <col min="13938" max="13939" width="9.28515625" style="153" customWidth="1"/>
    <col min="13940" max="13943" width="10.7109375" style="153"/>
    <col min="13944" max="13945" width="9.28515625" style="153" customWidth="1"/>
    <col min="13946" max="13950" width="10.7109375" style="153"/>
    <col min="13951" max="13953" width="9.28515625" style="153" customWidth="1"/>
    <col min="13954" max="13954" width="10.7109375" style="153"/>
    <col min="13955" max="13955" width="9.28515625" style="153" customWidth="1"/>
    <col min="13956" max="13956" width="10.7109375" style="153"/>
    <col min="13957" max="13960" width="9.28515625" style="153" customWidth="1"/>
    <col min="13961" max="13961" width="10.7109375" style="153"/>
    <col min="13962" max="13963" width="9.28515625" style="153" customWidth="1"/>
    <col min="13964" max="13964" width="10.7109375" style="153"/>
    <col min="13965" max="13968" width="9.28515625" style="153" customWidth="1"/>
    <col min="13969" max="13969" width="10.7109375" style="153"/>
    <col min="13970" max="13971" width="9.28515625" style="153" customWidth="1"/>
    <col min="13972" max="13972" width="10.7109375" style="153"/>
    <col min="13973" max="13978" width="9.28515625" style="153" customWidth="1"/>
    <col min="13979" max="13982" width="10.7109375" style="153"/>
    <col min="13983" max="13986" width="9.28515625" style="153" customWidth="1"/>
    <col min="13987" max="13987" width="10.7109375" style="153"/>
    <col min="13988" max="13989" width="9.28515625" style="153" customWidth="1"/>
    <col min="13990" max="13991" width="10.7109375" style="153"/>
    <col min="13992" max="13992" width="9.28515625" style="153" customWidth="1"/>
    <col min="13993" max="13993" width="10.7109375" style="153"/>
    <col min="13994" max="13995" width="9.28515625" style="153" customWidth="1"/>
    <col min="13996" max="13996" width="10.7109375" style="153"/>
    <col min="13997" max="13997" width="9.28515625" style="153" customWidth="1"/>
    <col min="13998" max="13999" width="10.7109375" style="153"/>
    <col min="14000" max="14000" width="9.28515625" style="153" customWidth="1"/>
    <col min="14001" max="14002" width="10.7109375" style="153"/>
    <col min="14003" max="14005" width="9.28515625" style="153" customWidth="1"/>
    <col min="14006" max="14007" width="10.7109375" style="153"/>
    <col min="14008" max="14010" width="9.28515625" style="153" customWidth="1"/>
    <col min="14011" max="14011" width="10.7109375" style="153"/>
    <col min="14012" max="14012" width="9.28515625" style="153" customWidth="1"/>
    <col min="14013" max="14015" width="10.7109375" style="153"/>
    <col min="14016" max="14017" width="9.28515625" style="153" customWidth="1"/>
    <col min="14018" max="14022" width="10.7109375" style="153"/>
    <col min="14023" max="14025" width="9.28515625" style="153" customWidth="1"/>
    <col min="14026" max="14026" width="10.7109375" style="153"/>
    <col min="14027" max="14027" width="9.28515625" style="153" customWidth="1"/>
    <col min="14028" max="14028" width="10.7109375" style="153"/>
    <col min="14029" max="14032" width="9.28515625" style="153" customWidth="1"/>
    <col min="14033" max="14033" width="10.7109375" style="153"/>
    <col min="14034" max="14035" width="9.28515625" style="153" customWidth="1"/>
    <col min="14036" max="14036" width="10.7109375" style="153"/>
    <col min="14037" max="14040" width="9.28515625" style="153" customWidth="1"/>
    <col min="14041" max="14041" width="10.7109375" style="153"/>
    <col min="14042" max="14043" width="9.28515625" style="153" customWidth="1"/>
    <col min="14044" max="14044" width="10.7109375" style="153"/>
    <col min="14045" max="14048" width="9.28515625" style="153" customWidth="1"/>
    <col min="14049" max="14049" width="10.7109375" style="153"/>
    <col min="14050" max="14051" width="9.28515625" style="153" customWidth="1"/>
    <col min="14052" max="14052" width="10.7109375" style="153"/>
    <col min="14053" max="14058" width="9.28515625" style="153" customWidth="1"/>
    <col min="14059" max="14062" width="10.7109375" style="153"/>
    <col min="14063" max="14064" width="9.28515625" style="153" customWidth="1"/>
    <col min="14065" max="14066" width="10.7109375" style="153"/>
    <col min="14067" max="14067" width="9.28515625" style="153" customWidth="1"/>
    <col min="14068" max="14068" width="10.7109375" style="153"/>
    <col min="14069" max="14069" width="9.28515625" style="153" customWidth="1"/>
    <col min="14070" max="14071" width="10.7109375" style="153"/>
    <col min="14072" max="14072" width="9.28515625" style="153" customWidth="1"/>
    <col min="14073" max="14073" width="10.7109375" style="153"/>
    <col min="14074" max="14074" width="9.28515625" style="153" customWidth="1"/>
    <col min="14075" max="14075" width="10.7109375" style="153"/>
    <col min="14076" max="14077" width="9.28515625" style="153" customWidth="1"/>
    <col min="14078" max="14079" width="10.7109375" style="153"/>
    <col min="14080" max="14080" width="9.28515625" style="153" customWidth="1"/>
    <col min="14081" max="14081" width="10.7109375" style="153"/>
    <col min="14082" max="14083" width="9.28515625" style="153" customWidth="1"/>
    <col min="14084" max="14087" width="10.7109375" style="153"/>
    <col min="14088" max="14089" width="9.28515625" style="153" customWidth="1"/>
    <col min="14090" max="14094" width="10.7109375" style="153"/>
    <col min="14095" max="14096" width="9.28515625" style="153" customWidth="1"/>
    <col min="14097" max="14098" width="10.7109375" style="153"/>
    <col min="14099" max="14101" width="9.28515625" style="153" customWidth="1"/>
    <col min="14102" max="14103" width="10.7109375" style="153"/>
    <col min="14104" max="14104" width="9.28515625" style="153" customWidth="1"/>
    <col min="14105" max="14108" width="10.7109375" style="153"/>
    <col min="14109" max="14109" width="9.28515625" style="153" customWidth="1"/>
    <col min="14110" max="14111" width="10.7109375" style="153"/>
    <col min="14112" max="14112" width="9.28515625" style="153" customWidth="1"/>
    <col min="14113" max="14113" width="10.7109375" style="153"/>
    <col min="14114" max="14114" width="9.28515625" style="153" customWidth="1"/>
    <col min="14115" max="14116" width="10.7109375" style="153"/>
    <col min="14117" max="14117" width="9.28515625" style="153" customWidth="1"/>
    <col min="14118" max="14119" width="10.7109375" style="153"/>
    <col min="14120" max="14121" width="9.28515625" style="153" customWidth="1"/>
    <col min="14122" max="14124" width="10.7109375" style="153"/>
    <col min="14125" max="14125" width="9.28515625" style="153" customWidth="1"/>
    <col min="14126" max="14126" width="10.7109375" style="153"/>
    <col min="14127" max="14128" width="9.28515625" style="153" customWidth="1"/>
    <col min="14129" max="14129" width="10.7109375" style="153"/>
    <col min="14130" max="14133" width="9.28515625" style="153" customWidth="1"/>
    <col min="14134" max="14135" width="10.7109375" style="153"/>
    <col min="14136" max="14140" width="9.28515625" style="153" customWidth="1"/>
    <col min="14141" max="14143" width="10.7109375" style="153"/>
    <col min="14144" max="14148" width="9.28515625" style="153" customWidth="1"/>
    <col min="14149" max="14151" width="10.7109375" style="153"/>
    <col min="14152" max="14154" width="9.28515625" style="153" customWidth="1"/>
    <col min="14155" max="14156" width="10.7109375" style="153"/>
    <col min="14157" max="14157" width="9.28515625" style="153" customWidth="1"/>
    <col min="14158" max="14159" width="10.7109375" style="153"/>
    <col min="14160" max="14160" width="9.28515625" style="153" customWidth="1"/>
    <col min="14161" max="14161" width="10.7109375" style="153"/>
    <col min="14162" max="14162" width="9.28515625" style="153" customWidth="1"/>
    <col min="14163" max="14163" width="10.7109375" style="153"/>
    <col min="14164" max="14165" width="9.28515625" style="153" customWidth="1"/>
    <col min="14166" max="14167" width="10.7109375" style="153"/>
    <col min="14168" max="14169" width="9.28515625" style="153" customWidth="1"/>
    <col min="14170" max="14172" width="10.7109375" style="153"/>
    <col min="14173" max="14173" width="9.28515625" style="153" customWidth="1"/>
    <col min="14174" max="14174" width="10.7109375" style="153"/>
    <col min="14175" max="14180" width="9.28515625" style="153" customWidth="1"/>
    <col min="14181" max="14183" width="10.7109375" style="153"/>
    <col min="14184" max="14185" width="9.28515625" style="153" customWidth="1"/>
    <col min="14186" max="14186" width="10.7109375" style="153"/>
    <col min="14187" max="14188" width="9.28515625" style="153" customWidth="1"/>
    <col min="14189" max="14191" width="10.7109375" style="153"/>
    <col min="14192" max="14192" width="9.28515625" style="153" customWidth="1"/>
    <col min="14193" max="14193" width="10.7109375" style="153"/>
    <col min="14194" max="14195" width="9.28515625" style="153" customWidth="1"/>
    <col min="14196" max="14196" width="10.7109375" style="153"/>
    <col min="14197" max="14197" width="9.28515625" style="153" customWidth="1"/>
    <col min="14198" max="14199" width="10.7109375" style="153"/>
    <col min="14200" max="14201" width="9.28515625" style="153" customWidth="1"/>
    <col min="14202" max="14204" width="10.7109375" style="153"/>
    <col min="14205" max="14205" width="9.28515625" style="153" customWidth="1"/>
    <col min="14206" max="14207" width="10.7109375" style="153"/>
    <col min="14208" max="14210" width="9.28515625" style="153" customWidth="1"/>
    <col min="14211" max="14211" width="10.7109375" style="153"/>
    <col min="14212" max="14212" width="9.28515625" style="153" customWidth="1"/>
    <col min="14213" max="14215" width="10.7109375" style="153"/>
    <col min="14216" max="14217" width="9.28515625" style="153" customWidth="1"/>
    <col min="14218" max="14220" width="10.7109375" style="153"/>
    <col min="14221" max="14221" width="9.28515625" style="153" customWidth="1"/>
    <col min="14222" max="14222" width="10.7109375" style="153"/>
    <col min="14223" max="14226" width="9.28515625" style="153" customWidth="1"/>
    <col min="14227" max="14227" width="10.7109375" style="153"/>
    <col min="14228" max="14228" width="9.28515625" style="153" customWidth="1"/>
    <col min="14229" max="14231" width="10.7109375" style="153"/>
    <col min="14232" max="14232" width="9.28515625" style="153" customWidth="1"/>
    <col min="14233" max="14233" width="10.7109375" style="153"/>
    <col min="14234" max="14235" width="9.28515625" style="153" customWidth="1"/>
    <col min="14236" max="14236" width="10.7109375" style="153"/>
    <col min="14237" max="14237" width="9.28515625" style="153" customWidth="1"/>
    <col min="14238" max="14239" width="10.7109375" style="153"/>
    <col min="14240" max="14240" width="9.28515625" style="153" customWidth="1"/>
    <col min="14241" max="14242" width="10.7109375" style="153"/>
    <col min="14243" max="14245" width="9.28515625" style="153" customWidth="1"/>
    <col min="14246" max="14247" width="10.7109375" style="153"/>
    <col min="14248" max="14248" width="9.28515625" style="153" customWidth="1"/>
    <col min="14249" max="14250" width="10.7109375" style="153"/>
    <col min="14251" max="14251" width="9.28515625" style="153" customWidth="1"/>
    <col min="14252" max="14252" width="10.7109375" style="153"/>
    <col min="14253" max="14253" width="9.28515625" style="153" customWidth="1"/>
    <col min="14254" max="14255" width="10.7109375" style="153"/>
    <col min="14256" max="14256" width="9.28515625" style="153" customWidth="1"/>
    <col min="14257" max="14257" width="10.7109375" style="153"/>
    <col min="14258" max="14258" width="9.28515625" style="153" customWidth="1"/>
    <col min="14259" max="14259" width="10.7109375" style="153"/>
    <col min="14260" max="14261" width="9.28515625" style="153" customWidth="1"/>
    <col min="14262" max="14263" width="10.7109375" style="153"/>
    <col min="14264" max="14266" width="9.28515625" style="153" customWidth="1"/>
    <col min="14267" max="14267" width="10.7109375" style="153"/>
    <col min="14268" max="14268" width="9.28515625" style="153" customWidth="1"/>
    <col min="14269" max="14271" width="10.7109375" style="153"/>
    <col min="14272" max="14273" width="9.28515625" style="153" customWidth="1"/>
    <col min="14274" max="14276" width="10.7109375" style="153"/>
    <col min="14277" max="14277" width="9.28515625" style="153" customWidth="1"/>
    <col min="14278" max="14278" width="10.7109375" style="153"/>
    <col min="14279" max="14280" width="9.28515625" style="153" customWidth="1"/>
    <col min="14281" max="14282" width="10.7109375" style="153"/>
    <col min="14283" max="14285" width="9.28515625" style="153" customWidth="1"/>
    <col min="14286" max="14287" width="10.7109375" style="153"/>
    <col min="14288" max="14289" width="9.28515625" style="153" customWidth="1"/>
    <col min="14290" max="14290" width="10.7109375" style="153"/>
    <col min="14291" max="14292" width="9.28515625" style="153" customWidth="1"/>
    <col min="14293" max="14295" width="10.7109375" style="153"/>
    <col min="14296" max="14296" width="9.28515625" style="153" customWidth="1"/>
    <col min="14297" max="14297" width="10.7109375" style="153"/>
    <col min="14298" max="14298" width="9.28515625" style="153" customWidth="1"/>
    <col min="14299" max="14299" width="10.7109375" style="153"/>
    <col min="14300" max="14301" width="9.28515625" style="153" customWidth="1"/>
    <col min="14302" max="14303" width="10.7109375" style="153"/>
    <col min="14304" max="14304" width="9.28515625" style="153" customWidth="1"/>
    <col min="14305" max="14305" width="10.7109375" style="153"/>
    <col min="14306" max="14309" width="9.28515625" style="153" customWidth="1"/>
    <col min="14310" max="14311" width="10.7109375" style="153"/>
    <col min="14312" max="14314" width="9.28515625" style="153" customWidth="1"/>
    <col min="14315" max="14315" width="10.7109375" style="153"/>
    <col min="14316" max="14316" width="9.28515625" style="153" customWidth="1"/>
    <col min="14317" max="14319" width="10.7109375" style="153"/>
    <col min="14320" max="14320" width="9.28515625" style="153" customWidth="1"/>
    <col min="14321" max="14324" width="10.7109375" style="153"/>
    <col min="14325" max="14325" width="9.28515625" style="153" customWidth="1"/>
    <col min="14326" max="14327" width="10.7109375" style="153"/>
    <col min="14328" max="14329" width="9.28515625" style="153" customWidth="1"/>
    <col min="14330" max="14330" width="10.7109375" style="153"/>
    <col min="14331" max="14332" width="9.28515625" style="153" customWidth="1"/>
    <col min="14333" max="14335" width="10.7109375" style="153"/>
    <col min="14336" max="14338" width="9.28515625" style="153" customWidth="1"/>
    <col min="14339" max="14342" width="10.7109375" style="153"/>
    <col min="14343" max="14344" width="9.28515625" style="153" customWidth="1"/>
    <col min="14345" max="14348" width="10.7109375" style="153"/>
    <col min="14349" max="14349" width="9.28515625" style="153" customWidth="1"/>
    <col min="14350" max="14350" width="10.7109375" style="153"/>
    <col min="14351" max="14352" width="9.28515625" style="153" customWidth="1"/>
    <col min="14353" max="14354" width="10.7109375" style="153"/>
    <col min="14355" max="14355" width="9.28515625" style="153" customWidth="1"/>
    <col min="14356" max="14356" width="10.7109375" style="153"/>
    <col min="14357" max="14357" width="9.28515625" style="153" customWidth="1"/>
    <col min="14358" max="14359" width="10.7109375" style="153"/>
    <col min="14360" max="14360" width="9.28515625" style="153" customWidth="1"/>
    <col min="14361" max="14361" width="10.7109375" style="153"/>
    <col min="14362" max="14362" width="9.28515625" style="153" customWidth="1"/>
    <col min="14363" max="14363" width="10.7109375" style="153"/>
    <col min="14364" max="14365" width="9.28515625" style="153" customWidth="1"/>
    <col min="14366" max="14367" width="10.7109375" style="153"/>
    <col min="14368" max="14368" width="9.28515625" style="153" customWidth="1"/>
    <col min="14369" max="14369" width="10.7109375" style="153"/>
    <col min="14370" max="14371" width="9.28515625" style="153" customWidth="1"/>
    <col min="14372" max="14375" width="10.7109375" style="153"/>
    <col min="14376" max="14377" width="9.28515625" style="153" customWidth="1"/>
    <col min="14378" max="14382" width="10.7109375" style="153"/>
    <col min="14383" max="14385" width="9.28515625" style="153" customWidth="1"/>
    <col min="14386" max="14386" width="10.7109375" style="153"/>
    <col min="14387" max="14387" width="9.28515625" style="153" customWidth="1"/>
    <col min="14388" max="14388" width="10.7109375" style="153"/>
    <col min="14389" max="14392" width="9.28515625" style="153" customWidth="1"/>
    <col min="14393" max="14393" width="10.7109375" style="153"/>
    <col min="14394" max="14395" width="9.28515625" style="153" customWidth="1"/>
    <col min="14396" max="14396" width="10.7109375" style="153"/>
    <col min="14397" max="14400" width="9.28515625" style="153" customWidth="1"/>
    <col min="14401" max="14401" width="10.7109375" style="153"/>
    <col min="14402" max="14403" width="9.28515625" style="153" customWidth="1"/>
    <col min="14404" max="14404" width="10.7109375" style="153"/>
    <col min="14405" max="14408" width="9.28515625" style="153" customWidth="1"/>
    <col min="14409" max="14409" width="10.7109375" style="153"/>
    <col min="14410" max="14411" width="9.28515625" style="153" customWidth="1"/>
    <col min="14412" max="14412" width="10.7109375" style="153"/>
    <col min="14413" max="14418" width="9.28515625" style="153" customWidth="1"/>
    <col min="14419" max="14422" width="10.7109375" style="153"/>
    <col min="14423" max="14424" width="9.28515625" style="153" customWidth="1"/>
    <col min="14425" max="14426" width="10.7109375" style="153"/>
    <col min="14427" max="14428" width="9.28515625" style="153" customWidth="1"/>
    <col min="14429" max="14431" width="10.7109375" style="153"/>
    <col min="14432" max="14434" width="9.28515625" style="153" customWidth="1"/>
    <col min="14435" max="14435" width="10.7109375" style="153"/>
    <col min="14436" max="14436" width="9.28515625" style="153" customWidth="1"/>
    <col min="14437" max="14439" width="10.7109375" style="153"/>
    <col min="14440" max="14441" width="9.28515625" style="153" customWidth="1"/>
    <col min="14442" max="14442" width="10.7109375" style="153"/>
    <col min="14443" max="14444" width="9.28515625" style="153" customWidth="1"/>
    <col min="14445" max="14447" width="10.7109375" style="153"/>
    <col min="14448" max="14448" width="9.28515625" style="153" customWidth="1"/>
    <col min="14449" max="14449" width="10.7109375" style="153"/>
    <col min="14450" max="14451" width="9.28515625" style="153" customWidth="1"/>
    <col min="14452" max="14452" width="10.7109375" style="153"/>
    <col min="14453" max="14453" width="9.28515625" style="153" customWidth="1"/>
    <col min="14454" max="14455" width="10.7109375" style="153"/>
    <col min="14456" max="14457" width="9.28515625" style="153" customWidth="1"/>
    <col min="14458" max="14460" width="10.7109375" style="153"/>
    <col min="14461" max="14461" width="9.28515625" style="153" customWidth="1"/>
    <col min="14462" max="14463" width="10.7109375" style="153"/>
    <col min="14464" max="14464" width="9.28515625" style="153" customWidth="1"/>
    <col min="14465" max="14467" width="10.7109375" style="153"/>
    <col min="14468" max="14469" width="9.28515625" style="153" customWidth="1"/>
    <col min="14470" max="14471" width="10.7109375" style="153"/>
    <col min="14472" max="14473" width="9.28515625" style="153" customWidth="1"/>
    <col min="14474" max="14478" width="10.7109375" style="153"/>
    <col min="14479" max="14480" width="9.28515625" style="153" customWidth="1"/>
    <col min="14481" max="14482" width="10.7109375" style="153"/>
    <col min="14483" max="14485" width="9.28515625" style="153" customWidth="1"/>
    <col min="14486" max="14487" width="10.7109375" style="153"/>
    <col min="14488" max="14488" width="9.28515625" style="153" customWidth="1"/>
    <col min="14489" max="14492" width="10.7109375" style="153"/>
    <col min="14493" max="14493" width="9.28515625" style="153" customWidth="1"/>
    <col min="14494" max="14495" width="10.7109375" style="153"/>
    <col min="14496" max="14496" width="9.28515625" style="153" customWidth="1"/>
    <col min="14497" max="14497" width="10.7109375" style="153"/>
    <col min="14498" max="14498" width="9.28515625" style="153" customWidth="1"/>
    <col min="14499" max="14500" width="10.7109375" style="153"/>
    <col min="14501" max="14501" width="9.28515625" style="153" customWidth="1"/>
    <col min="14502" max="14503" width="10.7109375" style="153"/>
    <col min="14504" max="14505" width="9.28515625" style="153" customWidth="1"/>
    <col min="14506" max="14508" width="10.7109375" style="153"/>
    <col min="14509" max="14509" width="9.28515625" style="153" customWidth="1"/>
    <col min="14510" max="14510" width="10.7109375" style="153"/>
    <col min="14511" max="14512" width="9.28515625" style="153" customWidth="1"/>
    <col min="14513" max="14513" width="10.7109375" style="153"/>
    <col min="14514" max="14517" width="9.28515625" style="153" customWidth="1"/>
    <col min="14518" max="14519" width="10.7109375" style="153"/>
    <col min="14520" max="14524" width="9.28515625" style="153" customWidth="1"/>
    <col min="14525" max="14527" width="10.7109375" style="153"/>
    <col min="14528" max="14532" width="9.28515625" style="153" customWidth="1"/>
    <col min="14533" max="14535" width="10.7109375" style="153"/>
    <col min="14536" max="14538" width="9.28515625" style="153" customWidth="1"/>
    <col min="14539" max="14540" width="10.7109375" style="153"/>
    <col min="14541" max="14541" width="9.28515625" style="153" customWidth="1"/>
    <col min="14542" max="14543" width="10.7109375" style="153"/>
    <col min="14544" max="14544" width="9.28515625" style="153" customWidth="1"/>
    <col min="14545" max="14545" width="10.7109375" style="153"/>
    <col min="14546" max="14546" width="9.28515625" style="153" customWidth="1"/>
    <col min="14547" max="14547" width="10.7109375" style="153"/>
    <col min="14548" max="14549" width="9.28515625" style="153" customWidth="1"/>
    <col min="14550" max="14551" width="10.7109375" style="153"/>
    <col min="14552" max="14553" width="9.28515625" style="153" customWidth="1"/>
    <col min="14554" max="14556" width="10.7109375" style="153"/>
    <col min="14557" max="14557" width="9.28515625" style="153" customWidth="1"/>
    <col min="14558" max="14558" width="10.7109375" style="153"/>
    <col min="14559" max="14561" width="9.28515625" style="153" customWidth="1"/>
    <col min="14562" max="14562" width="10.7109375" style="153"/>
    <col min="14563" max="14563" width="9.28515625" style="153" customWidth="1"/>
    <col min="14564" max="14564" width="10.7109375" style="153"/>
    <col min="14565" max="14565" width="9.28515625" style="153" customWidth="1"/>
    <col min="14566" max="14567" width="10.7109375" style="153"/>
    <col min="14568" max="14568" width="9.28515625" style="153" customWidth="1"/>
    <col min="14569" max="14572" width="10.7109375" style="153"/>
    <col min="14573" max="14573" width="9.28515625" style="153" customWidth="1"/>
    <col min="14574" max="14575" width="10.7109375" style="153"/>
    <col min="14576" max="14577" width="9.28515625" style="153" customWidth="1"/>
    <col min="14578" max="14578" width="10.7109375" style="153"/>
    <col min="14579" max="14581" width="9.28515625" style="153" customWidth="1"/>
    <col min="14582" max="14583" width="10.7109375" style="153"/>
    <col min="14584" max="14586" width="9.28515625" style="153" customWidth="1"/>
    <col min="14587" max="14587" width="10.7109375" style="153"/>
    <col min="14588" max="14588" width="9.28515625" style="153" customWidth="1"/>
    <col min="14589" max="14591" width="10.7109375" style="153"/>
    <col min="14592" max="14592" width="9.28515625" style="153" customWidth="1"/>
    <col min="14593" max="14593" width="10.7109375" style="153"/>
    <col min="14594" max="14595" width="9.28515625" style="153" customWidth="1"/>
    <col min="14596" max="14596" width="10.7109375" style="153"/>
    <col min="14597" max="14597" width="9.28515625" style="153" customWidth="1"/>
    <col min="14598" max="14599" width="10.7109375" style="153"/>
    <col min="14600" max="14600" width="9.28515625" style="153" customWidth="1"/>
    <col min="14601" max="14602" width="10.7109375" style="153"/>
    <col min="14603" max="14605" width="9.28515625" style="153" customWidth="1"/>
    <col min="14606" max="14607" width="10.7109375" style="153"/>
    <col min="14608" max="14608" width="9.28515625" style="153" customWidth="1"/>
    <col min="14609" max="14610" width="10.7109375" style="153"/>
    <col min="14611" max="14611" width="9.28515625" style="153" customWidth="1"/>
    <col min="14612" max="14612" width="10.7109375" style="153"/>
    <col min="14613" max="14613" width="9.28515625" style="153" customWidth="1"/>
    <col min="14614" max="14615" width="10.7109375" style="153"/>
    <col min="14616" max="14616" width="9.28515625" style="153" customWidth="1"/>
    <col min="14617" max="14617" width="10.7109375" style="153"/>
    <col min="14618" max="14618" width="9.28515625" style="153" customWidth="1"/>
    <col min="14619" max="14619" width="10.7109375" style="153"/>
    <col min="14620" max="14621" width="9.28515625" style="153" customWidth="1"/>
    <col min="14622" max="14623" width="10.7109375" style="153"/>
    <col min="14624" max="14626" width="9.28515625" style="153" customWidth="1"/>
    <col min="14627" max="14627" width="10.7109375" style="153"/>
    <col min="14628" max="14628" width="9.28515625" style="153" customWidth="1"/>
    <col min="14629" max="14631" width="10.7109375" style="153"/>
    <col min="14632" max="14634" width="9.28515625" style="153" customWidth="1"/>
    <col min="14635" max="14638" width="10.7109375" style="153"/>
    <col min="14639" max="14640" width="9.28515625" style="153" customWidth="1"/>
    <col min="14641" max="14644" width="10.7109375" style="153"/>
    <col min="14645" max="14645" width="9.28515625" style="153" customWidth="1"/>
    <col min="14646" max="14646" width="10.7109375" style="153"/>
    <col min="14647" max="14648" width="9.28515625" style="153" customWidth="1"/>
    <col min="14649" max="14650" width="10.7109375" style="153"/>
    <col min="14651" max="14652" width="9.28515625" style="153" customWidth="1"/>
    <col min="14653" max="14655" width="10.7109375" style="153"/>
    <col min="14656" max="14658" width="9.28515625" style="153" customWidth="1"/>
    <col min="14659" max="14659" width="10.7109375" style="153"/>
    <col min="14660" max="14660" width="9.28515625" style="153" customWidth="1"/>
    <col min="14661" max="14663" width="10.7109375" style="153"/>
    <col min="14664" max="14665" width="9.28515625" style="153" customWidth="1"/>
    <col min="14666" max="14666" width="10.7109375" style="153"/>
    <col min="14667" max="14668" width="9.28515625" style="153" customWidth="1"/>
    <col min="14669" max="14671" width="10.7109375" style="153"/>
    <col min="14672" max="14672" width="9.28515625" style="153" customWidth="1"/>
    <col min="14673" max="14673" width="10.7109375" style="153"/>
    <col min="14674" max="14675" width="9.28515625" style="153" customWidth="1"/>
    <col min="14676" max="14676" width="10.7109375" style="153"/>
    <col min="14677" max="14677" width="9.28515625" style="153" customWidth="1"/>
    <col min="14678" max="14679" width="10.7109375" style="153"/>
    <col min="14680" max="14681" width="9.28515625" style="153" customWidth="1"/>
    <col min="14682" max="14684" width="10.7109375" style="153"/>
    <col min="14685" max="14685" width="9.28515625" style="153" customWidth="1"/>
    <col min="14686" max="14687" width="10.7109375" style="153"/>
    <col min="14688" max="14688" width="9.28515625" style="153" customWidth="1"/>
    <col min="14689" max="14691" width="10.7109375" style="153"/>
    <col min="14692" max="14693" width="9.28515625" style="153" customWidth="1"/>
    <col min="14694" max="14695" width="10.7109375" style="153"/>
    <col min="14696" max="14697" width="9.28515625" style="153" customWidth="1"/>
    <col min="14698" max="14702" width="10.7109375" style="153"/>
    <col min="14703" max="14705" width="9.28515625" style="153" customWidth="1"/>
    <col min="14706" max="14706" width="10.7109375" style="153"/>
    <col min="14707" max="14707" width="9.28515625" style="153" customWidth="1"/>
    <col min="14708" max="14708" width="10.7109375" style="153"/>
    <col min="14709" max="14712" width="9.28515625" style="153" customWidth="1"/>
    <col min="14713" max="14713" width="10.7109375" style="153"/>
    <col min="14714" max="14715" width="9.28515625" style="153" customWidth="1"/>
    <col min="14716" max="14716" width="10.7109375" style="153"/>
    <col min="14717" max="14720" width="9.28515625" style="153" customWidth="1"/>
    <col min="14721" max="14721" width="10.7109375" style="153"/>
    <col min="14722" max="14723" width="9.28515625" style="153" customWidth="1"/>
    <col min="14724" max="14724" width="10.7109375" style="153"/>
    <col min="14725" max="14728" width="9.28515625" style="153" customWidth="1"/>
    <col min="14729" max="14729" width="10.7109375" style="153"/>
    <col min="14730" max="14731" width="9.28515625" style="153" customWidth="1"/>
    <col min="14732" max="14732" width="10.7109375" style="153"/>
    <col min="14733" max="14738" width="9.28515625" style="153" customWidth="1"/>
    <col min="14739" max="14742" width="10.7109375" style="153"/>
    <col min="14743" max="14744" width="9.28515625" style="153" customWidth="1"/>
    <col min="14745" max="14746" width="10.7109375" style="153"/>
    <col min="14747" max="14747" width="9.28515625" style="153" customWidth="1"/>
    <col min="14748" max="14748" width="10.7109375" style="153"/>
    <col min="14749" max="14749" width="9.28515625" style="153" customWidth="1"/>
    <col min="14750" max="14751" width="10.7109375" style="153"/>
    <col min="14752" max="14752" width="9.28515625" style="153" customWidth="1"/>
    <col min="14753" max="14753" width="10.7109375" style="153"/>
    <col min="14754" max="14754" width="9.28515625" style="153" customWidth="1"/>
    <col min="14755" max="14755" width="10.7109375" style="153"/>
    <col min="14756" max="14757" width="9.28515625" style="153" customWidth="1"/>
    <col min="14758" max="14759" width="10.7109375" style="153"/>
    <col min="14760" max="14760" width="9.28515625" style="153" customWidth="1"/>
    <col min="14761" max="14761" width="10.7109375" style="153"/>
    <col min="14762" max="14763" width="9.28515625" style="153" customWidth="1"/>
    <col min="14764" max="14767" width="10.7109375" style="153"/>
    <col min="14768" max="14769" width="9.28515625" style="153" customWidth="1"/>
    <col min="14770" max="14774" width="10.7109375" style="153"/>
    <col min="14775" max="14776" width="9.28515625" style="153" customWidth="1"/>
    <col min="14777" max="14778" width="10.7109375" style="153"/>
    <col min="14779" max="14781" width="9.28515625" style="153" customWidth="1"/>
    <col min="14782" max="14783" width="10.7109375" style="153"/>
    <col min="14784" max="14784" width="9.28515625" style="153" customWidth="1"/>
    <col min="14785" max="14788" width="10.7109375" style="153"/>
    <col min="14789" max="14789" width="9.28515625" style="153" customWidth="1"/>
    <col min="14790" max="14791" width="10.7109375" style="153"/>
    <col min="14792" max="14792" width="9.28515625" style="153" customWidth="1"/>
    <col min="14793" max="14793" width="10.7109375" style="153"/>
    <col min="14794" max="14794" width="9.28515625" style="153" customWidth="1"/>
    <col min="14795" max="14796" width="10.7109375" style="153"/>
    <col min="14797" max="14797" width="9.28515625" style="153" customWidth="1"/>
    <col min="14798" max="14799" width="10.7109375" style="153"/>
    <col min="14800" max="14801" width="9.28515625" style="153" customWidth="1"/>
    <col min="14802" max="14804" width="10.7109375" style="153"/>
    <col min="14805" max="14805" width="9.28515625" style="153" customWidth="1"/>
    <col min="14806" max="14806" width="10.7109375" style="153"/>
    <col min="14807" max="14808" width="9.28515625" style="153" customWidth="1"/>
    <col min="14809" max="14809" width="10.7109375" style="153"/>
    <col min="14810" max="14813" width="9.28515625" style="153" customWidth="1"/>
    <col min="14814" max="14815" width="10.7109375" style="153"/>
    <col min="14816" max="14820" width="9.28515625" style="153" customWidth="1"/>
    <col min="14821" max="14823" width="10.7109375" style="153"/>
    <col min="14824" max="14828" width="9.28515625" style="153" customWidth="1"/>
    <col min="14829" max="14831" width="10.7109375" style="153"/>
    <col min="14832" max="14834" width="9.28515625" style="153" customWidth="1"/>
    <col min="14835" max="14836" width="10.7109375" style="153"/>
    <col min="14837" max="14837" width="9.28515625" style="153" customWidth="1"/>
    <col min="14838" max="14839" width="10.7109375" style="153"/>
    <col min="14840" max="14840" width="9.28515625" style="153" customWidth="1"/>
    <col min="14841" max="14841" width="10.7109375" style="153"/>
    <col min="14842" max="14842" width="9.28515625" style="153" customWidth="1"/>
    <col min="14843" max="14843" width="10.7109375" style="153"/>
    <col min="14844" max="14845" width="9.28515625" style="153" customWidth="1"/>
    <col min="14846" max="14847" width="10.7109375" style="153"/>
    <col min="14848" max="14849" width="9.28515625" style="153" customWidth="1"/>
    <col min="14850" max="14852" width="10.7109375" style="153"/>
    <col min="14853" max="14853" width="9.28515625" style="153" customWidth="1"/>
    <col min="14854" max="14854" width="10.7109375" style="153"/>
    <col min="14855" max="14860" width="9.28515625" style="153" customWidth="1"/>
    <col min="14861" max="14863" width="10.7109375" style="153"/>
    <col min="14864" max="14865" width="9.28515625" style="153" customWidth="1"/>
    <col min="14866" max="14866" width="10.7109375" style="153"/>
    <col min="14867" max="14868" width="9.28515625" style="153" customWidth="1"/>
    <col min="14869" max="14871" width="10.7109375" style="153"/>
    <col min="14872" max="14872" width="9.28515625" style="153" customWidth="1"/>
    <col min="14873" max="14873" width="10.7109375" style="153"/>
    <col min="14874" max="14875" width="9.28515625" style="153" customWidth="1"/>
    <col min="14876" max="14876" width="10.7109375" style="153"/>
    <col min="14877" max="14877" width="9.28515625" style="153" customWidth="1"/>
    <col min="14878" max="14879" width="10.7109375" style="153"/>
    <col min="14880" max="14881" width="9.28515625" style="153" customWidth="1"/>
    <col min="14882" max="14884" width="10.7109375" style="153"/>
    <col min="14885" max="14885" width="9.28515625" style="153" customWidth="1"/>
    <col min="14886" max="14887" width="10.7109375" style="153"/>
    <col min="14888" max="14890" width="9.28515625" style="153" customWidth="1"/>
    <col min="14891" max="14891" width="10.7109375" style="153"/>
    <col min="14892" max="14892" width="9.28515625" style="153" customWidth="1"/>
    <col min="14893" max="14895" width="10.7109375" style="153"/>
    <col min="14896" max="14897" width="9.28515625" style="153" customWidth="1"/>
    <col min="14898" max="14900" width="10.7109375" style="153"/>
    <col min="14901" max="14901" width="9.28515625" style="153" customWidth="1"/>
    <col min="14902" max="14902" width="10.7109375" style="153"/>
    <col min="14903" max="14906" width="9.28515625" style="153" customWidth="1"/>
    <col min="14907" max="14907" width="10.7109375" style="153"/>
    <col min="14908" max="14908" width="9.28515625" style="153" customWidth="1"/>
    <col min="14909" max="14911" width="10.7109375" style="153"/>
    <col min="14912" max="14912" width="9.28515625" style="153" customWidth="1"/>
    <col min="14913" max="14913" width="10.7109375" style="153"/>
    <col min="14914" max="14915" width="9.28515625" style="153" customWidth="1"/>
    <col min="14916" max="14916" width="10.7109375" style="153"/>
    <col min="14917" max="14917" width="9.28515625" style="153" customWidth="1"/>
    <col min="14918" max="14919" width="10.7109375" style="153"/>
    <col min="14920" max="14920" width="9.28515625" style="153" customWidth="1"/>
    <col min="14921" max="14922" width="10.7109375" style="153"/>
    <col min="14923" max="14925" width="9.28515625" style="153" customWidth="1"/>
    <col min="14926" max="14927" width="10.7109375" style="153"/>
    <col min="14928" max="14928" width="9.28515625" style="153" customWidth="1"/>
    <col min="14929" max="14930" width="10.7109375" style="153"/>
    <col min="14931" max="14931" width="9.28515625" style="153" customWidth="1"/>
    <col min="14932" max="14932" width="10.7109375" style="153"/>
    <col min="14933" max="14933" width="9.28515625" style="153" customWidth="1"/>
    <col min="14934" max="14935" width="10.7109375" style="153"/>
    <col min="14936" max="14936" width="9.28515625" style="153" customWidth="1"/>
    <col min="14937" max="14937" width="10.7109375" style="153"/>
    <col min="14938" max="14938" width="9.28515625" style="153" customWidth="1"/>
    <col min="14939" max="14939" width="10.7109375" style="153"/>
    <col min="14940" max="14941" width="9.28515625" style="153" customWidth="1"/>
    <col min="14942" max="14943" width="10.7109375" style="153"/>
    <col min="14944" max="14946" width="9.28515625" style="153" customWidth="1"/>
    <col min="14947" max="14947" width="10.7109375" style="153"/>
    <col min="14948" max="14948" width="9.28515625" style="153" customWidth="1"/>
    <col min="14949" max="14951" width="10.7109375" style="153"/>
    <col min="14952" max="14953" width="9.28515625" style="153" customWidth="1"/>
    <col min="14954" max="14956" width="10.7109375" style="153"/>
    <col min="14957" max="14957" width="9.28515625" style="153" customWidth="1"/>
    <col min="14958" max="14958" width="10.7109375" style="153"/>
    <col min="14959" max="14960" width="9.28515625" style="153" customWidth="1"/>
    <col min="14961" max="14961" width="10.7109375" style="153"/>
    <col min="14962" max="14963" width="9.28515625" style="153" customWidth="1"/>
    <col min="14964" max="14964" width="10.7109375" style="153"/>
    <col min="14965" max="14965" width="9.28515625" style="153" customWidth="1"/>
    <col min="14966" max="14967" width="10.7109375" style="153"/>
    <col min="14968" max="14970" width="9.28515625" style="153" customWidth="1"/>
    <col min="14971" max="14971" width="10.7109375" style="153"/>
    <col min="14972" max="14972" width="9.28515625" style="153" customWidth="1"/>
    <col min="14973" max="14975" width="10.7109375" style="153"/>
    <col min="14976" max="14976" width="9.28515625" style="153" customWidth="1"/>
    <col min="14977" max="14977" width="10.7109375" style="153"/>
    <col min="14978" max="14978" width="9.28515625" style="153" customWidth="1"/>
    <col min="14979" max="14979" width="10.7109375" style="153"/>
    <col min="14980" max="14981" width="9.28515625" style="153" customWidth="1"/>
    <col min="14982" max="14983" width="10.7109375" style="153"/>
    <col min="14984" max="14984" width="9.28515625" style="153" customWidth="1"/>
    <col min="14985" max="14985" width="10.7109375" style="153"/>
    <col min="14986" max="14986" width="9.28515625" style="153" customWidth="1"/>
    <col min="14987" max="14988" width="10.7109375" style="153"/>
    <col min="14989" max="14989" width="9.28515625" style="153" customWidth="1"/>
    <col min="14990" max="14991" width="10.7109375" style="153"/>
    <col min="14992" max="14992" width="9.28515625" style="153" customWidth="1"/>
    <col min="14993" max="14993" width="10.7109375" style="153"/>
    <col min="14994" max="14998" width="9.28515625" style="153" customWidth="1"/>
    <col min="14999" max="14999" width="10.7109375" style="153"/>
    <col min="15000" max="15001" width="9.28515625" style="153" customWidth="1"/>
    <col min="15002" max="15002" width="10.7109375" style="153"/>
    <col min="15003" max="15004" width="9.28515625" style="153" customWidth="1"/>
    <col min="15005" max="15007" width="10.7109375" style="153"/>
    <col min="15008" max="15009" width="9.28515625" style="153" customWidth="1"/>
    <col min="15010" max="15010" width="10.7109375" style="153"/>
    <col min="15011" max="15012" width="9.28515625" style="153" customWidth="1"/>
    <col min="15013" max="15015" width="10.7109375" style="153"/>
    <col min="15016" max="15016" width="9.28515625" style="153" customWidth="1"/>
    <col min="15017" max="15017" width="10.7109375" style="153"/>
    <col min="15018" max="15021" width="9.28515625" style="153" customWidth="1"/>
    <col min="15022" max="15023" width="10.7109375" style="153"/>
    <col min="15024" max="15024" width="9.28515625" style="153" customWidth="1"/>
    <col min="15025" max="15025" width="10.7109375" style="153"/>
    <col min="15026" max="15027" width="9.28515625" style="153" customWidth="1"/>
    <col min="15028" max="15031" width="10.7109375" style="153"/>
    <col min="15032" max="15034" width="9.28515625" style="153" customWidth="1"/>
    <col min="15035" max="15038" width="10.7109375" style="153"/>
    <col min="15039" max="15040" width="9.28515625" style="153" customWidth="1"/>
    <col min="15041" max="15044" width="10.7109375" style="153"/>
    <col min="15045" max="15045" width="9.28515625" style="153" customWidth="1"/>
    <col min="15046" max="15046" width="10.7109375" style="153"/>
    <col min="15047" max="15048" width="9.28515625" style="153" customWidth="1"/>
    <col min="15049" max="15050" width="10.7109375" style="153"/>
    <col min="15051" max="15051" width="9.28515625" style="153" customWidth="1"/>
    <col min="15052" max="15052" width="10.7109375" style="153"/>
    <col min="15053" max="15053" width="9.28515625" style="153" customWidth="1"/>
    <col min="15054" max="15055" width="10.7109375" style="153"/>
    <col min="15056" max="15056" width="9.28515625" style="153" customWidth="1"/>
    <col min="15057" max="15057" width="10.7109375" style="153"/>
    <col min="15058" max="15058" width="9.28515625" style="153" customWidth="1"/>
    <col min="15059" max="15059" width="10.7109375" style="153"/>
    <col min="15060" max="15061" width="9.28515625" style="153" customWidth="1"/>
    <col min="15062" max="15063" width="10.7109375" style="153"/>
    <col min="15064" max="15064" width="9.28515625" style="153" customWidth="1"/>
    <col min="15065" max="15065" width="10.7109375" style="153"/>
    <col min="15066" max="15067" width="9.28515625" style="153" customWidth="1"/>
    <col min="15068" max="15071" width="10.7109375" style="153"/>
    <col min="15072" max="15073" width="9.28515625" style="153" customWidth="1"/>
    <col min="15074" max="15078" width="10.7109375" style="153"/>
    <col min="15079" max="15081" width="9.28515625" style="153" customWidth="1"/>
    <col min="15082" max="15082" width="10.7109375" style="153"/>
    <col min="15083" max="15083" width="9.28515625" style="153" customWidth="1"/>
    <col min="15084" max="15084" width="10.7109375" style="153"/>
    <col min="15085" max="15088" width="9.28515625" style="153" customWidth="1"/>
    <col min="15089" max="15089" width="10.7109375" style="153"/>
    <col min="15090" max="15091" width="9.28515625" style="153" customWidth="1"/>
    <col min="15092" max="15092" width="10.7109375" style="153"/>
    <col min="15093" max="15096" width="9.28515625" style="153" customWidth="1"/>
    <col min="15097" max="15097" width="10.7109375" style="153"/>
    <col min="15098" max="15099" width="9.28515625" style="153" customWidth="1"/>
    <col min="15100" max="15100" width="10.7109375" style="153"/>
    <col min="15101" max="15104" width="9.28515625" style="153" customWidth="1"/>
    <col min="15105" max="15105" width="10.7109375" style="153"/>
    <col min="15106" max="15107" width="9.28515625" style="153" customWidth="1"/>
    <col min="15108" max="15108" width="10.7109375" style="153"/>
    <col min="15109" max="15114" width="9.28515625" style="153" customWidth="1"/>
    <col min="15115" max="15118" width="10.7109375" style="153"/>
    <col min="15119" max="15120" width="9.28515625" style="153" customWidth="1"/>
    <col min="15121" max="15121" width="10.7109375" style="153"/>
    <col min="15122" max="15125" width="9.28515625" style="153" customWidth="1"/>
    <col min="15126" max="15127" width="10.7109375" style="153"/>
    <col min="15128" max="15129" width="9.28515625" style="153" customWidth="1"/>
    <col min="15130" max="15130" width="10.7109375" style="153"/>
    <col min="15131" max="15132" width="9.28515625" style="153" customWidth="1"/>
    <col min="15133" max="15135" width="10.7109375" style="153"/>
    <col min="15136" max="15137" width="9.28515625" style="153" customWidth="1"/>
    <col min="15138" max="15138" width="10.7109375" style="153"/>
    <col min="15139" max="15140" width="9.28515625" style="153" customWidth="1"/>
    <col min="15141" max="15143" width="10.7109375" style="153"/>
    <col min="15144" max="15144" width="9.28515625" style="153" customWidth="1"/>
    <col min="15145" max="15145" width="10.7109375" style="153"/>
    <col min="15146" max="15149" width="9.28515625" style="153" customWidth="1"/>
    <col min="15150" max="15151" width="10.7109375" style="153"/>
    <col min="15152" max="15152" width="9.28515625" style="153" customWidth="1"/>
    <col min="15153" max="15153" width="10.7109375" style="153"/>
    <col min="15154" max="15155" width="9.28515625" style="153" customWidth="1"/>
    <col min="15156" max="15159" width="10.7109375" style="153"/>
    <col min="15160" max="15161" width="9.28515625" style="153" customWidth="1"/>
    <col min="15162" max="15166" width="10.7109375" style="153"/>
    <col min="15167" max="15169" width="9.28515625" style="153" customWidth="1"/>
    <col min="15170" max="15170" width="10.7109375" style="153"/>
    <col min="15171" max="15171" width="9.28515625" style="153" customWidth="1"/>
    <col min="15172" max="15172" width="10.7109375" style="153"/>
    <col min="15173" max="15176" width="9.28515625" style="153" customWidth="1"/>
    <col min="15177" max="15177" width="10.7109375" style="153"/>
    <col min="15178" max="15179" width="9.28515625" style="153" customWidth="1"/>
    <col min="15180" max="15180" width="10.7109375" style="153"/>
    <col min="15181" max="15184" width="9.28515625" style="153" customWidth="1"/>
    <col min="15185" max="15185" width="10.7109375" style="153"/>
    <col min="15186" max="15187" width="9.28515625" style="153" customWidth="1"/>
    <col min="15188" max="15188" width="10.7109375" style="153"/>
    <col min="15189" max="15192" width="9.28515625" style="153" customWidth="1"/>
    <col min="15193" max="15193" width="10.7109375" style="153"/>
    <col min="15194" max="15195" width="9.28515625" style="153" customWidth="1"/>
    <col min="15196" max="15196" width="10.7109375" style="153"/>
    <col min="15197" max="15200" width="9.28515625" style="153" customWidth="1"/>
    <col min="15201" max="15201" width="10.7109375" style="153"/>
    <col min="15202" max="15203" width="9.28515625" style="153" customWidth="1"/>
    <col min="15204" max="15204" width="10.7109375" style="153"/>
    <col min="15205" max="15210" width="9.28515625" style="153" customWidth="1"/>
    <col min="15211" max="15214" width="10.7109375" style="153"/>
    <col min="15215" max="15218" width="9.28515625" style="153" customWidth="1"/>
    <col min="15219" max="15219" width="10.7109375" style="153"/>
    <col min="15220" max="15221" width="9.28515625" style="153" customWidth="1"/>
    <col min="15222" max="15223" width="10.7109375" style="153"/>
    <col min="15224" max="15224" width="9.28515625" style="153" customWidth="1"/>
    <col min="15225" max="15225" width="10.7109375" style="153"/>
    <col min="15226" max="15227" width="9.28515625" style="153" customWidth="1"/>
    <col min="15228" max="15228" width="10.7109375" style="153"/>
    <col min="15229" max="15229" width="9.28515625" style="153" customWidth="1"/>
    <col min="15230" max="15231" width="10.7109375" style="153"/>
    <col min="15232" max="15232" width="9.28515625" style="153" customWidth="1"/>
    <col min="15233" max="15234" width="10.7109375" style="153"/>
    <col min="15235" max="15237" width="9.28515625" style="153" customWidth="1"/>
    <col min="15238" max="15239" width="10.7109375" style="153"/>
    <col min="15240" max="15242" width="9.28515625" style="153" customWidth="1"/>
    <col min="15243" max="15243" width="10.7109375" style="153"/>
    <col min="15244" max="15244" width="9.28515625" style="153" customWidth="1"/>
    <col min="15245" max="15247" width="10.7109375" style="153"/>
    <col min="15248" max="15249" width="9.28515625" style="153" customWidth="1"/>
    <col min="15250" max="15254" width="10.7109375" style="153"/>
    <col min="15255" max="15257" width="9.28515625" style="153" customWidth="1"/>
    <col min="15258" max="15258" width="10.7109375" style="153"/>
    <col min="15259" max="15259" width="9.28515625" style="153" customWidth="1"/>
    <col min="15260" max="15260" width="10.7109375" style="153"/>
    <col min="15261" max="15264" width="9.28515625" style="153" customWidth="1"/>
    <col min="15265" max="15265" width="10.7109375" style="153"/>
    <col min="15266" max="15267" width="9.28515625" style="153" customWidth="1"/>
    <col min="15268" max="15268" width="10.7109375" style="153"/>
    <col min="15269" max="15272" width="9.28515625" style="153" customWidth="1"/>
    <col min="15273" max="15273" width="10.7109375" style="153"/>
    <col min="15274" max="15275" width="9.28515625" style="153" customWidth="1"/>
    <col min="15276" max="15276" width="10.7109375" style="153"/>
    <col min="15277" max="15280" width="9.28515625" style="153" customWidth="1"/>
    <col min="15281" max="15281" width="10.7109375" style="153"/>
    <col min="15282" max="15283" width="9.28515625" style="153" customWidth="1"/>
    <col min="15284" max="15284" width="10.7109375" style="153"/>
    <col min="15285" max="15288" width="9.28515625" style="153" customWidth="1"/>
    <col min="15289" max="15289" width="10.7109375" style="153"/>
    <col min="15290" max="15291" width="9.28515625" style="153" customWidth="1"/>
    <col min="15292" max="15292" width="10.7109375" style="153"/>
    <col min="15293" max="15296" width="9.28515625" style="153" customWidth="1"/>
    <col min="15297" max="15297" width="10.7109375" style="153"/>
    <col min="15298" max="15299" width="9.28515625" style="153" customWidth="1"/>
    <col min="15300" max="15300" width="10.7109375" style="153"/>
    <col min="15301" max="15306" width="9.28515625" style="153" customWidth="1"/>
    <col min="15307" max="15310" width="10.7109375" style="153"/>
    <col min="15311" max="15312" width="9.28515625" style="153" customWidth="1"/>
    <col min="15313" max="15314" width="10.7109375" style="153"/>
    <col min="15315" max="15315" width="9.28515625" style="153" customWidth="1"/>
    <col min="15316" max="15316" width="10.7109375" style="153"/>
    <col min="15317" max="15317" width="9.28515625" style="153" customWidth="1"/>
    <col min="15318" max="15319" width="10.7109375" style="153"/>
    <col min="15320" max="15320" width="9.28515625" style="153" customWidth="1"/>
    <col min="15321" max="15321" width="10.7109375" style="153"/>
    <col min="15322" max="15322" width="9.28515625" style="153" customWidth="1"/>
    <col min="15323" max="15323" width="10.7109375" style="153"/>
    <col min="15324" max="15325" width="9.28515625" style="153" customWidth="1"/>
    <col min="15326" max="15327" width="10.7109375" style="153"/>
    <col min="15328" max="15328" width="9.28515625" style="153" customWidth="1"/>
    <col min="15329" max="15329" width="10.7109375" style="153"/>
    <col min="15330" max="15331" width="9.28515625" style="153" customWidth="1"/>
    <col min="15332" max="15335" width="10.7109375" style="153"/>
    <col min="15336" max="15337" width="9.28515625" style="153" customWidth="1"/>
    <col min="15338" max="15342" width="10.7109375" style="153"/>
    <col min="15343" max="15344" width="9.28515625" style="153" customWidth="1"/>
    <col min="15345" max="15346" width="10.7109375" style="153"/>
    <col min="15347" max="15349" width="9.28515625" style="153" customWidth="1"/>
    <col min="15350" max="15351" width="10.7109375" style="153"/>
    <col min="15352" max="15352" width="9.28515625" style="153" customWidth="1"/>
    <col min="15353" max="15356" width="10.7109375" style="153"/>
    <col min="15357" max="15357" width="9.28515625" style="153" customWidth="1"/>
    <col min="15358" max="15359" width="10.7109375" style="153"/>
    <col min="15360" max="15360" width="9.28515625" style="153" customWidth="1"/>
    <col min="15361" max="15361" width="10.7109375" style="153"/>
    <col min="15362" max="15362" width="9.28515625" style="153" customWidth="1"/>
    <col min="15363" max="15364" width="10.7109375" style="153"/>
    <col min="15365" max="15365" width="9.28515625" style="153" customWidth="1"/>
    <col min="15366" max="15367" width="10.7109375" style="153"/>
    <col min="15368" max="15369" width="9.28515625" style="153" customWidth="1"/>
    <col min="15370" max="15372" width="10.7109375" style="153"/>
    <col min="15373" max="15373" width="9.28515625" style="153" customWidth="1"/>
    <col min="15374" max="15374" width="10.7109375" style="153"/>
    <col min="15375" max="15376" width="9.28515625" style="153" customWidth="1"/>
    <col min="15377" max="15377" width="10.7109375" style="153"/>
    <col min="15378" max="15381" width="9.28515625" style="153" customWidth="1"/>
    <col min="15382" max="15383" width="10.7109375" style="153"/>
    <col min="15384" max="15388" width="9.28515625" style="153" customWidth="1"/>
    <col min="15389" max="15391" width="10.7109375" style="153"/>
    <col min="15392" max="15396" width="9.28515625" style="153" customWidth="1"/>
    <col min="15397" max="15399" width="10.7109375" style="153"/>
    <col min="15400" max="15402" width="9.28515625" style="153" customWidth="1"/>
    <col min="15403" max="15404" width="10.7109375" style="153"/>
    <col min="15405" max="15405" width="9.28515625" style="153" customWidth="1"/>
    <col min="15406" max="15407" width="10.7109375" style="153"/>
    <col min="15408" max="15408" width="9.28515625" style="153" customWidth="1"/>
    <col min="15409" max="15409" width="10.7109375" style="153"/>
    <col min="15410" max="15410" width="9.28515625" style="153" customWidth="1"/>
    <col min="15411" max="15411" width="10.7109375" style="153"/>
    <col min="15412" max="15413" width="9.28515625" style="153" customWidth="1"/>
    <col min="15414" max="15415" width="10.7109375" style="153"/>
    <col min="15416" max="15417" width="9.28515625" style="153" customWidth="1"/>
    <col min="15418" max="15420" width="10.7109375" style="153"/>
    <col min="15421" max="15421" width="9.28515625" style="153" customWidth="1"/>
    <col min="15422" max="15422" width="10.7109375" style="153"/>
    <col min="15423" max="15428" width="9.28515625" style="153" customWidth="1"/>
    <col min="15429" max="15431" width="10.7109375" style="153"/>
    <col min="15432" max="15433" width="9.28515625" style="153" customWidth="1"/>
    <col min="15434" max="15434" width="10.7109375" style="153"/>
    <col min="15435" max="15436" width="9.28515625" style="153" customWidth="1"/>
    <col min="15437" max="15439" width="10.7109375" style="153"/>
    <col min="15440" max="15440" width="9.28515625" style="153" customWidth="1"/>
    <col min="15441" max="15441" width="10.7109375" style="153"/>
    <col min="15442" max="15443" width="9.28515625" style="153" customWidth="1"/>
    <col min="15444" max="15444" width="10.7109375" style="153"/>
    <col min="15445" max="15445" width="9.28515625" style="153" customWidth="1"/>
    <col min="15446" max="15447" width="10.7109375" style="153"/>
    <col min="15448" max="15449" width="9.28515625" style="153" customWidth="1"/>
    <col min="15450" max="15452" width="10.7109375" style="153"/>
    <col min="15453" max="15453" width="9.28515625" style="153" customWidth="1"/>
    <col min="15454" max="15455" width="10.7109375" style="153"/>
    <col min="15456" max="15458" width="9.28515625" style="153" customWidth="1"/>
    <col min="15459" max="15459" width="10.7109375" style="153"/>
    <col min="15460" max="15460" width="9.28515625" style="153" customWidth="1"/>
    <col min="15461" max="15463" width="10.7109375" style="153"/>
    <col min="15464" max="15465" width="9.28515625" style="153" customWidth="1"/>
    <col min="15466" max="15468" width="10.7109375" style="153"/>
    <col min="15469" max="15469" width="9.28515625" style="153" customWidth="1"/>
    <col min="15470" max="15470" width="10.7109375" style="153"/>
    <col min="15471" max="15476" width="9.28515625" style="153" customWidth="1"/>
    <col min="15477" max="15477" width="10.7109375" style="153"/>
    <col min="15478" max="15478" width="9.28515625" style="153" customWidth="1"/>
    <col min="15479" max="15479" width="10.7109375" style="153"/>
    <col min="15480" max="15480" width="9.28515625" style="153" customWidth="1"/>
    <col min="15481" max="15481" width="10.7109375" style="153"/>
    <col min="15482" max="15485" width="9.28515625" style="153" customWidth="1"/>
    <col min="15486" max="15487" width="10.7109375" style="153"/>
    <col min="15488" max="15492" width="9.28515625" style="153" customWidth="1"/>
    <col min="15493" max="15495" width="10.7109375" style="153"/>
    <col min="15496" max="15496" width="9.28515625" style="153" customWidth="1"/>
    <col min="15497" max="15497" width="10.7109375" style="153"/>
    <col min="15498" max="15498" width="9.28515625" style="153" customWidth="1"/>
    <col min="15499" max="15499" width="10.7109375" style="153"/>
    <col min="15500" max="15501" width="9.28515625" style="153" customWidth="1"/>
    <col min="15502" max="15503" width="10.7109375" style="153"/>
    <col min="15504" max="15505" width="9.28515625" style="153" customWidth="1"/>
    <col min="15506" max="15506" width="10.7109375" style="153"/>
    <col min="15507" max="15508" width="9.28515625" style="153" customWidth="1"/>
    <col min="15509" max="15511" width="10.7109375" style="153"/>
    <col min="15512" max="15512" width="9.28515625" style="153" customWidth="1"/>
    <col min="15513" max="15513" width="10.7109375" style="153"/>
    <col min="15514" max="15515" width="9.28515625" style="153" customWidth="1"/>
    <col min="15516" max="15516" width="10.7109375" style="153"/>
    <col min="15517" max="15518" width="9.28515625" style="153" customWidth="1"/>
    <col min="15519" max="15519" width="10.7109375" style="153"/>
    <col min="15520" max="15521" width="9.28515625" style="153" customWidth="1"/>
    <col min="15522" max="15524" width="10.7109375" style="153"/>
    <col min="15525" max="15525" width="9.28515625" style="153" customWidth="1"/>
    <col min="15526" max="15527" width="10.7109375" style="153"/>
    <col min="15528" max="15529" width="9.28515625" style="153" customWidth="1"/>
    <col min="15530" max="15531" width="10.7109375" style="153"/>
    <col min="15532" max="15533" width="9.28515625" style="153" customWidth="1"/>
    <col min="15534" max="15535" width="10.7109375" style="153"/>
    <col min="15536" max="15536" width="9.28515625" style="153" customWidth="1"/>
    <col min="15537" max="15540" width="10.7109375" style="153"/>
    <col min="15541" max="15541" width="9.28515625" style="153" customWidth="1"/>
    <col min="15542" max="15543" width="10.7109375" style="153"/>
    <col min="15544" max="15545" width="9.28515625" style="153" customWidth="1"/>
    <col min="15546" max="15548" width="10.7109375" style="153"/>
    <col min="15549" max="15549" width="9.28515625" style="153" customWidth="1"/>
    <col min="15550" max="15550" width="10.7109375" style="153"/>
    <col min="15551" max="15556" width="9.28515625" style="153" customWidth="1"/>
    <col min="15557" max="15559" width="10.7109375" style="153"/>
    <col min="15560" max="15564" width="9.28515625" style="153" customWidth="1"/>
    <col min="15565" max="15567" width="10.7109375" style="153"/>
    <col min="15568" max="15570" width="9.28515625" style="153" customWidth="1"/>
    <col min="15571" max="15571" width="10.7109375" style="153"/>
    <col min="15572" max="15573" width="9.28515625" style="153" customWidth="1"/>
    <col min="15574" max="15575" width="10.7109375" style="153"/>
    <col min="15576" max="15577" width="9.28515625" style="153" customWidth="1"/>
    <col min="15578" max="15580" width="10.7109375" style="153"/>
    <col min="15581" max="15581" width="9.28515625" style="153" customWidth="1"/>
    <col min="15582" max="15582" width="10.7109375" style="153"/>
    <col min="15583" max="15588" width="9.28515625" style="153" customWidth="1"/>
    <col min="15589" max="15589" width="10.7109375" style="153"/>
    <col min="15590" max="15590" width="9.28515625" style="153" customWidth="1"/>
    <col min="15591" max="15591" width="10.7109375" style="153"/>
    <col min="15592" max="15592" width="9.28515625" style="153" customWidth="1"/>
    <col min="15593" max="15593" width="10.7109375" style="153"/>
    <col min="15594" max="15594" width="9.28515625" style="153" customWidth="1"/>
    <col min="15595" max="15596" width="10.7109375" style="153"/>
    <col min="15597" max="15598" width="9.28515625" style="153" customWidth="1"/>
    <col min="15599" max="15599" width="10.7109375" style="153"/>
    <col min="15600" max="15604" width="9.28515625" style="153" customWidth="1"/>
    <col min="15605" max="15605" width="10.7109375" style="153"/>
    <col min="15606" max="15606" width="9.28515625" style="153" customWidth="1"/>
    <col min="15607" max="15607" width="10.7109375" style="153"/>
    <col min="15608" max="15608" width="9.28515625" style="153" customWidth="1"/>
    <col min="15609" max="15609" width="10.7109375" style="153"/>
    <col min="15610" max="15613" width="9.28515625" style="153" customWidth="1"/>
    <col min="15614" max="15615" width="10.7109375" style="153"/>
    <col min="15616" max="15620" width="9.28515625" style="153" customWidth="1"/>
    <col min="15621" max="15623" width="10.7109375" style="153"/>
    <col min="15624" max="15624" width="9.28515625" style="153" customWidth="1"/>
    <col min="15625" max="15625" width="10.7109375" style="153"/>
    <col min="15626" max="15626" width="9.28515625" style="153" customWidth="1"/>
    <col min="15627" max="15627" width="10.7109375" style="153"/>
    <col min="15628" max="15629" width="9.28515625" style="153" customWidth="1"/>
    <col min="15630" max="15631" width="10.7109375" style="153"/>
    <col min="15632" max="15633" width="9.28515625" style="153" customWidth="1"/>
    <col min="15634" max="15634" width="10.7109375" style="153"/>
    <col min="15635" max="15636" width="9.28515625" style="153" customWidth="1"/>
    <col min="15637" max="15639" width="10.7109375" style="153"/>
    <col min="15640" max="15641" width="9.28515625" style="153" customWidth="1"/>
    <col min="15642" max="15644" width="10.7109375" style="153"/>
    <col min="15645" max="15646" width="9.28515625" style="153" customWidth="1"/>
    <col min="15647" max="15647" width="10.7109375" style="153"/>
    <col min="15648" max="15648" width="9.28515625" style="153" customWidth="1"/>
    <col min="15649" max="15649" width="10.7109375" style="153"/>
    <col min="15650" max="15653" width="9.28515625" style="153" customWidth="1"/>
    <col min="15654" max="15655" width="10.7109375" style="153"/>
    <col min="15656" max="15656" width="9.28515625" style="153" customWidth="1"/>
    <col min="15657" max="15657" width="10.7109375" style="153"/>
    <col min="15658" max="15658" width="9.28515625" style="153" customWidth="1"/>
    <col min="15659" max="15660" width="10.7109375" style="153"/>
    <col min="15661" max="15661" width="9.28515625" style="153" customWidth="1"/>
    <col min="15662" max="15663" width="10.7109375" style="153"/>
    <col min="15664" max="15664" width="9.28515625" style="153" customWidth="1"/>
    <col min="15665" max="15665" width="10.7109375" style="153"/>
    <col min="15666" max="15666" width="9.28515625" style="153" customWidth="1"/>
    <col min="15667" max="15667" width="10.7109375" style="153"/>
    <col min="15668" max="15669" width="9.28515625" style="153" customWidth="1"/>
    <col min="15670" max="15671" width="10.7109375" style="153"/>
    <col min="15672" max="15674" width="9.28515625" style="153" customWidth="1"/>
    <col min="15675" max="15678" width="10.7109375" style="153"/>
    <col min="15679" max="15680" width="9.28515625" style="153" customWidth="1"/>
    <col min="15681" max="15684" width="10.7109375" style="153"/>
    <col min="15685" max="15685" width="9.28515625" style="153" customWidth="1"/>
    <col min="15686" max="15686" width="10.7109375" style="153"/>
    <col min="15687" max="15688" width="9.28515625" style="153" customWidth="1"/>
    <col min="15689" max="15690" width="10.7109375" style="153"/>
    <col min="15691" max="15691" width="9.28515625" style="153" customWidth="1"/>
    <col min="15692" max="15692" width="10.7109375" style="153"/>
    <col min="15693" max="15693" width="9.28515625" style="153" customWidth="1"/>
    <col min="15694" max="15695" width="10.7109375" style="153"/>
    <col min="15696" max="15696" width="9.28515625" style="153" customWidth="1"/>
    <col min="15697" max="15697" width="10.7109375" style="153"/>
    <col min="15698" max="15698" width="9.28515625" style="153" customWidth="1"/>
    <col min="15699" max="15699" width="10.7109375" style="153"/>
    <col min="15700" max="15701" width="9.28515625" style="153" customWidth="1"/>
    <col min="15702" max="15703" width="10.7109375" style="153"/>
    <col min="15704" max="15704" width="9.28515625" style="153" customWidth="1"/>
    <col min="15705" max="15705" width="10.7109375" style="153"/>
    <col min="15706" max="15707" width="9.28515625" style="153" customWidth="1"/>
    <col min="15708" max="15711" width="10.7109375" style="153"/>
    <col min="15712" max="15713" width="9.28515625" style="153" customWidth="1"/>
    <col min="15714" max="15718" width="10.7109375" style="153"/>
    <col min="15719" max="15721" width="9.28515625" style="153" customWidth="1"/>
    <col min="15722" max="15722" width="10.7109375" style="153"/>
    <col min="15723" max="15723" width="9.28515625" style="153" customWidth="1"/>
    <col min="15724" max="15724" width="10.7109375" style="153"/>
    <col min="15725" max="15728" width="9.28515625" style="153" customWidth="1"/>
    <col min="15729" max="15729" width="10.7109375" style="153"/>
    <col min="15730" max="15731" width="9.28515625" style="153" customWidth="1"/>
    <col min="15732" max="15732" width="10.7109375" style="153"/>
    <col min="15733" max="15736" width="9.28515625" style="153" customWidth="1"/>
    <col min="15737" max="15737" width="10.7109375" style="153"/>
    <col min="15738" max="15739" width="9.28515625" style="153" customWidth="1"/>
    <col min="15740" max="15740" width="10.7109375" style="153"/>
    <col min="15741" max="15744" width="9.28515625" style="153" customWidth="1"/>
    <col min="15745" max="15745" width="10.7109375" style="153"/>
    <col min="15746" max="15747" width="9.28515625" style="153" customWidth="1"/>
    <col min="15748" max="15748" width="10.7109375" style="153"/>
    <col min="15749" max="15752" width="9.28515625" style="153" customWidth="1"/>
    <col min="15753" max="15753" width="10.7109375" style="153"/>
    <col min="15754" max="15755" width="9.28515625" style="153" customWidth="1"/>
    <col min="15756" max="15756" width="10.7109375" style="153"/>
    <col min="15757" max="15760" width="9.28515625" style="153" customWidth="1"/>
    <col min="15761" max="15761" width="10.7109375" style="153"/>
    <col min="15762" max="15763" width="9.28515625" style="153" customWidth="1"/>
    <col min="15764" max="15764" width="10.7109375" style="153"/>
    <col min="15765" max="15770" width="9.28515625" style="153" customWidth="1"/>
    <col min="15771" max="15774" width="10.7109375" style="153"/>
    <col min="15775" max="15776" width="9.28515625" style="153" customWidth="1"/>
    <col min="15777" max="15778" width="10.7109375" style="153"/>
    <col min="15779" max="15780" width="9.28515625" style="153" customWidth="1"/>
    <col min="15781" max="15783" width="10.7109375" style="153"/>
    <col min="15784" max="15786" width="9.28515625" style="153" customWidth="1"/>
    <col min="15787" max="15787" width="10.7109375" style="153"/>
    <col min="15788" max="15788" width="9.28515625" style="153" customWidth="1"/>
    <col min="15789" max="15791" width="10.7109375" style="153"/>
    <col min="15792" max="15793" width="9.28515625" style="153" customWidth="1"/>
    <col min="15794" max="15794" width="10.7109375" style="153"/>
    <col min="15795" max="15796" width="9.28515625" style="153" customWidth="1"/>
    <col min="15797" max="15799" width="10.7109375" style="153"/>
    <col min="15800" max="15800" width="9.28515625" style="153" customWidth="1"/>
    <col min="15801" max="15801" width="10.7109375" style="153"/>
    <col min="15802" max="15803" width="9.28515625" style="153" customWidth="1"/>
    <col min="15804" max="15804" width="10.7109375" style="153"/>
    <col min="15805" max="15805" width="9.28515625" style="153" customWidth="1"/>
    <col min="15806" max="15807" width="10.7109375" style="153"/>
    <col min="15808" max="15809" width="9.28515625" style="153" customWidth="1"/>
    <col min="15810" max="15812" width="10.7109375" style="153"/>
    <col min="15813" max="15813" width="9.28515625" style="153" customWidth="1"/>
    <col min="15814" max="15815" width="10.7109375" style="153"/>
    <col min="15816" max="15816" width="9.28515625" style="153" customWidth="1"/>
    <col min="15817" max="15819" width="10.7109375" style="153"/>
    <col min="15820" max="15821" width="9.28515625" style="153" customWidth="1"/>
    <col min="15822" max="15823" width="10.7109375" style="153"/>
    <col min="15824" max="15825" width="9.28515625" style="153" customWidth="1"/>
    <col min="15826" max="15830" width="10.7109375" style="153"/>
    <col min="15831" max="15832" width="9.28515625" style="153" customWidth="1"/>
    <col min="15833" max="15833" width="10.7109375" style="153"/>
    <col min="15834" max="15838" width="9.28515625" style="153" customWidth="1"/>
    <col min="15839" max="15839" width="10.7109375" style="153"/>
    <col min="15840" max="15842" width="9.28515625" style="153" customWidth="1"/>
    <col min="15843" max="15843" width="10.7109375" style="153"/>
    <col min="15844" max="15844" width="9.28515625" style="153" customWidth="1"/>
    <col min="15845" max="15846" width="10.7109375" style="153"/>
    <col min="15847" max="15850" width="9.28515625" style="153" customWidth="1"/>
    <col min="15851" max="15854" width="10.7109375" style="153"/>
    <col min="15855" max="15856" width="9.28515625" style="153" customWidth="1"/>
    <col min="15857" max="15860" width="10.7109375" style="153"/>
    <col min="15861" max="15861" width="9.28515625" style="153" customWidth="1"/>
    <col min="15862" max="15862" width="10.7109375" style="153"/>
    <col min="15863" max="15864" width="9.28515625" style="153" customWidth="1"/>
    <col min="15865" max="15866" width="10.7109375" style="153"/>
    <col min="15867" max="15868" width="9.28515625" style="153" customWidth="1"/>
    <col min="15869" max="15871" width="10.7109375" style="153"/>
    <col min="15872" max="15874" width="9.28515625" style="153" customWidth="1"/>
    <col min="15875" max="15875" width="10.7109375" style="153"/>
    <col min="15876" max="15876" width="9.28515625" style="153" customWidth="1"/>
    <col min="15877" max="15879" width="10.7109375" style="153"/>
    <col min="15880" max="15881" width="9.28515625" style="153" customWidth="1"/>
    <col min="15882" max="15882" width="10.7109375" style="153"/>
    <col min="15883" max="15884" width="9.28515625" style="153" customWidth="1"/>
    <col min="15885" max="15887" width="10.7109375" style="153"/>
    <col min="15888" max="15888" width="9.28515625" style="153" customWidth="1"/>
    <col min="15889" max="15889" width="10.7109375" style="153"/>
    <col min="15890" max="15891" width="9.28515625" style="153" customWidth="1"/>
    <col min="15892" max="15892" width="10.7109375" style="153"/>
    <col min="15893" max="15893" width="9.28515625" style="153" customWidth="1"/>
    <col min="15894" max="15895" width="10.7109375" style="153"/>
    <col min="15896" max="15897" width="9.28515625" style="153" customWidth="1"/>
    <col min="15898" max="15900" width="10.7109375" style="153"/>
    <col min="15901" max="15901" width="9.28515625" style="153" customWidth="1"/>
    <col min="15902" max="15903" width="10.7109375" style="153"/>
    <col min="15904" max="15904" width="9.28515625" style="153" customWidth="1"/>
    <col min="15905" max="15907" width="10.7109375" style="153"/>
    <col min="15908" max="15909" width="9.28515625" style="153" customWidth="1"/>
    <col min="15910" max="15911" width="10.7109375" style="153"/>
    <col min="15912" max="15913" width="9.28515625" style="153" customWidth="1"/>
    <col min="15914" max="15918" width="10.7109375" style="153"/>
    <col min="15919" max="15921" width="9.28515625" style="153" customWidth="1"/>
    <col min="15922" max="15922" width="10.7109375" style="153"/>
    <col min="15923" max="15923" width="9.28515625" style="153" customWidth="1"/>
    <col min="15924" max="15924" width="10.7109375" style="153"/>
    <col min="15925" max="15928" width="9.28515625" style="153" customWidth="1"/>
    <col min="15929" max="15929" width="10.7109375" style="153"/>
    <col min="15930" max="15931" width="9.28515625" style="153" customWidth="1"/>
    <col min="15932" max="15932" width="10.7109375" style="153"/>
    <col min="15933" max="15936" width="9.28515625" style="153" customWidth="1"/>
    <col min="15937" max="15937" width="10.7109375" style="153"/>
    <col min="15938" max="15939" width="9.28515625" style="153" customWidth="1"/>
    <col min="15940" max="15940" width="10.7109375" style="153"/>
    <col min="15941" max="15944" width="9.28515625" style="153" customWidth="1"/>
    <col min="15945" max="15945" width="10.7109375" style="153"/>
    <col min="15946" max="15947" width="9.28515625" style="153" customWidth="1"/>
    <col min="15948" max="15948" width="10.7109375" style="153"/>
    <col min="15949" max="15952" width="9.28515625" style="153" customWidth="1"/>
    <col min="15953" max="15953" width="10.7109375" style="153"/>
    <col min="15954" max="15955" width="9.28515625" style="153" customWidth="1"/>
    <col min="15956" max="15956" width="10.7109375" style="153"/>
    <col min="15957" max="15960" width="9.28515625" style="153" customWidth="1"/>
    <col min="15961" max="15961" width="10.7109375" style="153"/>
    <col min="15962" max="15963" width="9.28515625" style="153" customWidth="1"/>
    <col min="15964" max="15964" width="10.7109375" style="153"/>
    <col min="15965" max="15970" width="9.28515625" style="153" customWidth="1"/>
    <col min="15971" max="15974" width="10.7109375" style="153"/>
    <col min="15975" max="15976" width="9.28515625" style="153" customWidth="1"/>
    <col min="15977" max="15978" width="10.7109375" style="153"/>
    <col min="15979" max="15979" width="9.28515625" style="153" customWidth="1"/>
    <col min="15980" max="15980" width="10.7109375" style="153"/>
    <col min="15981" max="15981" width="9.28515625" style="153" customWidth="1"/>
    <col min="15982" max="15983" width="10.7109375" style="153"/>
    <col min="15984" max="15984" width="9.28515625" style="153" customWidth="1"/>
    <col min="15985" max="15985" width="10.7109375" style="153"/>
    <col min="15986" max="15986" width="9.28515625" style="153" customWidth="1"/>
    <col min="15987" max="15987" width="10.7109375" style="153"/>
    <col min="15988" max="15989" width="9.28515625" style="153" customWidth="1"/>
    <col min="15990" max="15991" width="10.7109375" style="153"/>
    <col min="15992" max="15992" width="9.28515625" style="153" customWidth="1"/>
    <col min="15993" max="15993" width="10.7109375" style="153"/>
    <col min="15994" max="15995" width="9.28515625" style="153" customWidth="1"/>
    <col min="15996" max="15999" width="10.7109375" style="153"/>
    <col min="16000" max="16001" width="9.28515625" style="153" customWidth="1"/>
    <col min="16002" max="16006" width="10.7109375" style="153"/>
    <col min="16007" max="16008" width="9.28515625" style="153" customWidth="1"/>
    <col min="16009" max="16010" width="10.7109375" style="153"/>
    <col min="16011" max="16013" width="9.28515625" style="153" customWidth="1"/>
    <col min="16014" max="16015" width="10.7109375" style="153"/>
    <col min="16016" max="16016" width="9.28515625" style="153" customWidth="1"/>
    <col min="16017" max="16020" width="10.7109375" style="153"/>
    <col min="16021" max="16021" width="9.28515625" style="153" customWidth="1"/>
    <col min="16022" max="16023" width="10.7109375" style="153"/>
    <col min="16024" max="16024" width="9.28515625" style="153" customWidth="1"/>
    <col min="16025" max="16025" width="10.7109375" style="153"/>
    <col min="16026" max="16026" width="9.28515625" style="153" customWidth="1"/>
    <col min="16027" max="16028" width="10.7109375" style="153"/>
    <col min="16029" max="16029" width="9.28515625" style="153" customWidth="1"/>
    <col min="16030" max="16031" width="10.7109375" style="153"/>
    <col min="16032" max="16033" width="9.28515625" style="153" customWidth="1"/>
    <col min="16034" max="16036" width="10.7109375" style="153"/>
    <col min="16037" max="16037" width="9.28515625" style="153" customWidth="1"/>
    <col min="16038" max="16038" width="10.7109375" style="153"/>
    <col min="16039" max="16040" width="9.28515625" style="153" customWidth="1"/>
    <col min="16041" max="16041" width="10.7109375" style="153"/>
    <col min="16042" max="16045" width="9.28515625" style="153" customWidth="1"/>
    <col min="16046" max="16047" width="10.7109375" style="153"/>
    <col min="16048" max="16052" width="9.28515625" style="153" customWidth="1"/>
    <col min="16053" max="16055" width="10.7109375" style="153"/>
    <col min="16056" max="16060" width="9.28515625" style="153" customWidth="1"/>
    <col min="16061" max="16063" width="10.7109375" style="153"/>
    <col min="16064" max="16066" width="9.28515625" style="153" customWidth="1"/>
    <col min="16067" max="16068" width="10.7109375" style="153"/>
    <col min="16069" max="16069" width="9.28515625" style="153" customWidth="1"/>
    <col min="16070" max="16071" width="10.7109375" style="153"/>
    <col min="16072" max="16072" width="9.28515625" style="153" customWidth="1"/>
    <col min="16073" max="16073" width="10.7109375" style="153"/>
    <col min="16074" max="16074" width="9.28515625" style="153" customWidth="1"/>
    <col min="16075" max="16075" width="10.7109375" style="153"/>
    <col min="16076" max="16077" width="9.28515625" style="153" customWidth="1"/>
    <col min="16078" max="16079" width="10.7109375" style="153"/>
    <col min="16080" max="16081" width="9.28515625" style="153" customWidth="1"/>
    <col min="16082" max="16084" width="10.7109375" style="153"/>
    <col min="16085" max="16085" width="9.28515625" style="153" customWidth="1"/>
    <col min="16086" max="16086" width="10.7109375" style="153"/>
    <col min="16087" max="16092" width="9.28515625" style="153" customWidth="1"/>
    <col min="16093" max="16095" width="10.7109375" style="153"/>
    <col min="16096" max="16097" width="9.28515625" style="153" customWidth="1"/>
    <col min="16098" max="16098" width="10.7109375" style="153"/>
    <col min="16099" max="16100" width="9.28515625" style="153" customWidth="1"/>
    <col min="16101" max="16103" width="10.7109375" style="153"/>
    <col min="16104" max="16104" width="9.28515625" style="153" customWidth="1"/>
    <col min="16105" max="16105" width="10.7109375" style="153"/>
    <col min="16106" max="16107" width="9.28515625" style="153" customWidth="1"/>
    <col min="16108" max="16108" width="10.7109375" style="153"/>
    <col min="16109" max="16109" width="9.28515625" style="153" customWidth="1"/>
    <col min="16110" max="16111" width="10.7109375" style="153"/>
    <col min="16112" max="16113" width="9.28515625" style="153" customWidth="1"/>
    <col min="16114" max="16116" width="10.7109375" style="153"/>
    <col min="16117" max="16117" width="9.28515625" style="153" customWidth="1"/>
    <col min="16118" max="16119" width="10.7109375" style="153"/>
    <col min="16120" max="16122" width="9.28515625" style="153" customWidth="1"/>
    <col min="16123" max="16123" width="10.7109375" style="153"/>
    <col min="16124" max="16124" width="9.28515625" style="153" customWidth="1"/>
    <col min="16125" max="16127" width="10.7109375" style="153"/>
    <col min="16128" max="16129" width="9.28515625" style="153" customWidth="1"/>
    <col min="16130" max="16132" width="10.7109375" style="153"/>
    <col min="16133" max="16133" width="9.28515625" style="153" customWidth="1"/>
    <col min="16134" max="16134" width="10.7109375" style="153"/>
    <col min="16135" max="16138" width="9.28515625" style="153" customWidth="1"/>
    <col min="16139" max="16139" width="10.7109375" style="153"/>
    <col min="16140" max="16140" width="9.28515625" style="153" customWidth="1"/>
    <col min="16141" max="16143" width="10.7109375" style="153"/>
    <col min="16144" max="16144" width="9.28515625" style="153" customWidth="1"/>
    <col min="16145" max="16145" width="10.7109375" style="153"/>
    <col min="16146" max="16147" width="9.28515625" style="153" customWidth="1"/>
    <col min="16148" max="16148" width="10.7109375" style="153"/>
    <col min="16149" max="16149" width="9.28515625" style="153" customWidth="1"/>
    <col min="16150" max="16151" width="10.7109375" style="153"/>
    <col min="16152" max="16152" width="9.28515625" style="153" customWidth="1"/>
    <col min="16153" max="16154" width="10.7109375" style="153"/>
    <col min="16155" max="16157" width="9.28515625" style="153" customWidth="1"/>
    <col min="16158" max="16159" width="10.7109375" style="153"/>
    <col min="16160" max="16160" width="9.28515625" style="153" customWidth="1"/>
    <col min="16161" max="16162" width="10.7109375" style="153"/>
    <col min="16163" max="16163" width="9.28515625" style="153" customWidth="1"/>
    <col min="16164" max="16164" width="10.7109375" style="153"/>
    <col min="16165" max="16165" width="9.28515625" style="153" customWidth="1"/>
    <col min="16166" max="16167" width="10.7109375" style="153"/>
    <col min="16168" max="16168" width="9.28515625" style="153" customWidth="1"/>
    <col min="16169" max="16169" width="10.7109375" style="153"/>
    <col min="16170" max="16170" width="9.28515625" style="153" customWidth="1"/>
    <col min="16171" max="16171" width="10.7109375" style="153"/>
    <col min="16172" max="16173" width="9.28515625" style="153" customWidth="1"/>
    <col min="16174" max="16175" width="10.7109375" style="153"/>
    <col min="16176" max="16178" width="9.28515625" style="153" customWidth="1"/>
    <col min="16179" max="16179" width="10.7109375" style="153"/>
    <col min="16180" max="16180" width="9.28515625" style="153" customWidth="1"/>
    <col min="16181" max="16183" width="10.7109375" style="153"/>
    <col min="16184" max="16185" width="9.28515625" style="153" customWidth="1"/>
    <col min="16186" max="16188" width="10.7109375" style="153"/>
    <col min="16189" max="16189" width="9.28515625" style="153" customWidth="1"/>
    <col min="16190" max="16190" width="10.7109375" style="153"/>
    <col min="16191" max="16192" width="9.28515625" style="153" customWidth="1"/>
    <col min="16193" max="16194" width="10.7109375" style="153"/>
    <col min="16195" max="16196" width="9.28515625" style="153" customWidth="1"/>
    <col min="16197" max="16199" width="10.7109375" style="153"/>
    <col min="16200" max="16202" width="9.28515625" style="153" customWidth="1"/>
    <col min="16203" max="16203" width="10.7109375" style="153"/>
    <col min="16204" max="16204" width="9.28515625" style="153" customWidth="1"/>
    <col min="16205" max="16207" width="10.7109375" style="153"/>
    <col min="16208" max="16208" width="9.28515625" style="153" customWidth="1"/>
    <col min="16209" max="16209" width="10.7109375" style="153"/>
    <col min="16210" max="16213" width="9.28515625" style="153" customWidth="1"/>
    <col min="16214" max="16215" width="10.7109375" style="153"/>
    <col min="16216" max="16218" width="9.28515625" style="153" customWidth="1"/>
    <col min="16219" max="16219" width="10.7109375" style="153"/>
    <col min="16220" max="16220" width="9.28515625" style="153" customWidth="1"/>
    <col min="16221" max="16223" width="10.7109375" style="153"/>
    <col min="16224" max="16224" width="9.28515625" style="153" customWidth="1"/>
    <col min="16225" max="16225" width="10.7109375" style="153"/>
    <col min="16226" max="16226" width="9.28515625" style="153" customWidth="1"/>
    <col min="16227" max="16227" width="10.7109375" style="153"/>
    <col min="16228" max="16229" width="9.28515625" style="153" customWidth="1"/>
    <col min="16230" max="16231" width="10.7109375" style="153"/>
    <col min="16232" max="16233" width="9.28515625" style="153" customWidth="1"/>
    <col min="16234" max="16235" width="10.7109375" style="153"/>
    <col min="16236" max="16238" width="9.28515625" style="153" customWidth="1"/>
    <col min="16239" max="16239" width="10.7109375" style="153"/>
    <col min="16240" max="16242" width="9.28515625" style="153" customWidth="1"/>
    <col min="16243" max="16244" width="10.7109375" style="153"/>
    <col min="16245" max="16245" width="9.28515625" style="153" customWidth="1"/>
    <col min="16246" max="16247" width="10.7109375" style="153"/>
    <col min="16248" max="16248" width="9.28515625" style="153" customWidth="1"/>
    <col min="16249" max="16249" width="10.7109375" style="153"/>
    <col min="16250" max="16253" width="9.28515625" style="153" customWidth="1"/>
    <col min="16254" max="16255" width="10.7109375" style="153"/>
    <col min="16256" max="16256" width="9.28515625" style="153" customWidth="1"/>
    <col min="16257" max="16259" width="10.7109375" style="153"/>
    <col min="16260" max="16261" width="9.28515625" style="153" customWidth="1"/>
    <col min="16262" max="16263" width="10.7109375" style="153"/>
    <col min="16264" max="16266" width="9.28515625" style="153" customWidth="1"/>
    <col min="16267" max="16270" width="10.7109375" style="153"/>
    <col min="16271" max="16272" width="9.28515625" style="153" customWidth="1"/>
    <col min="16273" max="16276" width="10.7109375" style="153"/>
    <col min="16277" max="16277" width="9.28515625" style="153" customWidth="1"/>
    <col min="16278" max="16278" width="10.7109375" style="153"/>
    <col min="16279" max="16280" width="9.28515625" style="153" customWidth="1"/>
    <col min="16281" max="16282" width="10.7109375" style="153"/>
    <col min="16283" max="16283" width="9.28515625" style="153" customWidth="1"/>
    <col min="16284" max="16284" width="10.7109375" style="153"/>
    <col min="16285" max="16285" width="9.28515625" style="153" customWidth="1"/>
    <col min="16286" max="16287" width="10.7109375" style="153"/>
    <col min="16288" max="16288" width="9.28515625" style="153" customWidth="1"/>
    <col min="16289" max="16289" width="10.7109375" style="153"/>
    <col min="16290" max="16290" width="9.28515625" style="153" customWidth="1"/>
    <col min="16291" max="16291" width="10.7109375" style="153"/>
    <col min="16292" max="16293" width="9.28515625" style="153" customWidth="1"/>
    <col min="16294" max="16295" width="10.7109375" style="153"/>
    <col min="16296" max="16296" width="9.28515625" style="153" customWidth="1"/>
    <col min="16297" max="16297" width="10.7109375" style="153"/>
    <col min="16298" max="16299" width="9.28515625" style="153" customWidth="1"/>
    <col min="16300" max="16303" width="10.7109375" style="153"/>
    <col min="16304" max="16305" width="9.28515625" style="153" customWidth="1"/>
    <col min="16306" max="16310" width="10.7109375" style="153"/>
    <col min="16311" max="16313" width="9.28515625" style="153" customWidth="1"/>
    <col min="16314" max="16314" width="10.7109375" style="153"/>
    <col min="16315" max="16315" width="9.28515625" style="153" customWidth="1"/>
    <col min="16316" max="16316" width="10.7109375" style="153"/>
    <col min="16317" max="16320" width="9.28515625" style="153" customWidth="1"/>
    <col min="16321" max="16321" width="10.7109375" style="153"/>
    <col min="16322" max="16323" width="9.28515625" style="153" customWidth="1"/>
    <col min="16324" max="16324" width="10.7109375" style="153"/>
    <col min="16325" max="16328" width="9.28515625" style="153" customWidth="1"/>
    <col min="16329" max="16329" width="10.7109375" style="153"/>
    <col min="16330" max="16331" width="9.28515625" style="153" customWidth="1"/>
    <col min="16332" max="16332" width="10.7109375" style="153"/>
    <col min="16333" max="16336" width="9.28515625" style="153" customWidth="1"/>
    <col min="16337" max="16337" width="10.7109375" style="153"/>
    <col min="16338" max="16339" width="9.28515625" style="153" customWidth="1"/>
    <col min="16340" max="16340" width="10.7109375" style="153"/>
    <col min="16341" max="16344" width="9.28515625" style="153" customWidth="1"/>
    <col min="16345" max="16345" width="10.7109375" style="153"/>
    <col min="16346" max="16347" width="9.28515625" style="153" customWidth="1"/>
    <col min="16348" max="16348" width="10.7109375" style="153"/>
    <col min="16349" max="16352" width="9.28515625" style="153" customWidth="1"/>
    <col min="16353" max="16353" width="10.7109375" style="153"/>
    <col min="16354" max="16355" width="9.28515625" style="153" customWidth="1"/>
    <col min="16356" max="16356" width="10.7109375" style="153"/>
    <col min="16357" max="16362" width="9.28515625" style="153" customWidth="1"/>
    <col min="16363" max="16366" width="10.7109375" style="153"/>
    <col min="16367" max="16368" width="9.28515625" style="153" customWidth="1"/>
    <col min="16369" max="16369" width="10.7109375" style="153"/>
    <col min="16370" max="16371" width="9.28515625" style="153" customWidth="1"/>
    <col min="16372" max="16372" width="10.7109375" style="153"/>
    <col min="16373" max="16373" width="9.28515625" style="153" customWidth="1"/>
    <col min="16374" max="16375" width="10.7109375" style="153"/>
    <col min="16376" max="16377" width="9.28515625" style="153" customWidth="1"/>
    <col min="16378" max="16380" width="10.7109375" style="153"/>
    <col min="16381" max="16381" width="9.28515625" style="153" customWidth="1"/>
    <col min="16382" max="16383" width="10.7109375" style="153"/>
    <col min="16384" max="16384" width="9.28515625" style="153" customWidth="1"/>
  </cols>
  <sheetData>
    <row r="1" spans="1:9" s="168" customFormat="1">
      <c r="A1" s="168" t="s">
        <v>112</v>
      </c>
    </row>
    <row r="2" spans="1:9" s="168" customFormat="1">
      <c r="A2" s="153" t="s">
        <v>32</v>
      </c>
    </row>
    <row r="3" spans="1:9" s="168" customFormat="1">
      <c r="A3" s="153" t="s">
        <v>2602</v>
      </c>
    </row>
    <row r="4" spans="1:9" s="168" customFormat="1">
      <c r="A4" s="153" t="s">
        <v>2603</v>
      </c>
    </row>
    <row r="5" spans="1:9" s="168" customFormat="1">
      <c r="A5" s="153" t="s">
        <v>2557</v>
      </c>
    </row>
    <row r="6" spans="1:9" s="168" customFormat="1">
      <c r="A6" s="153" t="s">
        <v>90</v>
      </c>
    </row>
    <row r="7" spans="1:9" s="168" customFormat="1">
      <c r="A7" s="153" t="s">
        <v>2486</v>
      </c>
    </row>
    <row r="8" spans="1:9" s="168" customFormat="1">
      <c r="A8" s="153" t="s">
        <v>2558</v>
      </c>
    </row>
    <row r="9" spans="1:9" s="168" customFormat="1">
      <c r="A9" s="153"/>
    </row>
    <row r="10" spans="1:9" ht="16">
      <c r="A10" s="187" t="s">
        <v>35</v>
      </c>
      <c r="B10" s="33"/>
      <c r="C10" s="33"/>
      <c r="D10" s="33"/>
      <c r="E10" s="33"/>
      <c r="F10" s="33"/>
      <c r="G10" s="33"/>
      <c r="H10" s="152"/>
    </row>
    <row r="11" spans="1:9">
      <c r="A11" s="6"/>
      <c r="B11" s="22" t="s">
        <v>2511</v>
      </c>
      <c r="C11" s="22" t="s">
        <v>2387</v>
      </c>
      <c r="D11" s="22" t="s">
        <v>2334</v>
      </c>
      <c r="E11" s="22" t="s">
        <v>2160</v>
      </c>
      <c r="F11" s="22" t="s">
        <v>2161</v>
      </c>
      <c r="G11" s="302" t="s">
        <v>2581</v>
      </c>
      <c r="H11" s="372" t="s">
        <v>2657</v>
      </c>
      <c r="I11" s="17" t="s">
        <v>2659</v>
      </c>
    </row>
    <row r="12" spans="1:9">
      <c r="A12" s="66" t="s">
        <v>2282</v>
      </c>
      <c r="B12" s="140">
        <v>190000</v>
      </c>
      <c r="C12" s="140">
        <v>190000</v>
      </c>
      <c r="D12" s="140">
        <v>340000</v>
      </c>
      <c r="E12" s="140">
        <v>221367.59068600001</v>
      </c>
      <c r="F12" s="140">
        <v>349716.55429</v>
      </c>
      <c r="G12" s="103">
        <v>324220.42910000001</v>
      </c>
      <c r="H12" s="247">
        <f>(G12-C12)/C12</f>
        <v>0.70642331105263168</v>
      </c>
      <c r="I12" s="375">
        <f>(G12-F12)/F12</f>
        <v>-7.2905113804985933E-2</v>
      </c>
    </row>
    <row r="13" spans="1:9">
      <c r="A13" s="6" t="s">
        <v>2207</v>
      </c>
      <c r="B13" s="188">
        <v>221744.48754120001</v>
      </c>
      <c r="C13" s="188">
        <v>221744.48754120001</v>
      </c>
      <c r="D13" s="188">
        <v>221744.48754120001</v>
      </c>
      <c r="E13" s="188">
        <v>221744.48754120001</v>
      </c>
      <c r="F13" s="188">
        <v>221744.48754120001</v>
      </c>
      <c r="G13" s="224">
        <v>221744.48754120001</v>
      </c>
      <c r="H13" s="376">
        <f t="shared" ref="H13:H38" si="0">(G13-C13)/C13</f>
        <v>0</v>
      </c>
      <c r="I13" s="375">
        <f t="shared" ref="I13:I38" si="1">(G13-F13)/F13</f>
        <v>0</v>
      </c>
    </row>
    <row r="14" spans="1:9">
      <c r="A14" s="6" t="s">
        <v>2246</v>
      </c>
      <c r="B14" s="188">
        <v>93162.184738869997</v>
      </c>
      <c r="C14" s="188">
        <v>93162.184738869997</v>
      </c>
      <c r="D14" s="188">
        <v>93162.184738869997</v>
      </c>
      <c r="E14" s="188">
        <v>93162.184738869997</v>
      </c>
      <c r="F14" s="188">
        <v>93162.184738869997</v>
      </c>
      <c r="G14" s="224">
        <v>93162.184738869997</v>
      </c>
      <c r="H14" s="376">
        <f t="shared" si="0"/>
        <v>0</v>
      </c>
      <c r="I14" s="375">
        <f t="shared" si="1"/>
        <v>0</v>
      </c>
    </row>
    <row r="15" spans="1:9">
      <c r="A15" s="6" t="s">
        <v>2326</v>
      </c>
      <c r="B15" s="188">
        <v>163712</v>
      </c>
      <c r="C15" s="188">
        <v>169686</v>
      </c>
      <c r="D15" s="188">
        <v>173357.97</v>
      </c>
      <c r="E15" s="188">
        <v>115975.13</v>
      </c>
      <c r="F15" s="188">
        <v>63463.7</v>
      </c>
      <c r="G15" s="224">
        <v>61341.77</v>
      </c>
      <c r="H15" s="376">
        <f t="shared" si="0"/>
        <v>-0.63849834400009431</v>
      </c>
      <c r="I15" s="375">
        <f t="shared" si="1"/>
        <v>-3.3435333899536276E-2</v>
      </c>
    </row>
    <row r="16" spans="1:9">
      <c r="A16" s="6" t="s">
        <v>2206</v>
      </c>
      <c r="B16" s="188">
        <v>53700</v>
      </c>
      <c r="C16" s="188">
        <v>58100</v>
      </c>
      <c r="D16" s="188">
        <v>56700</v>
      </c>
      <c r="E16" s="188">
        <v>56500</v>
      </c>
      <c r="F16" s="188">
        <v>55500</v>
      </c>
      <c r="G16" s="224">
        <v>55200</v>
      </c>
      <c r="H16" s="376">
        <f t="shared" si="0"/>
        <v>-4.9913941480206538E-2</v>
      </c>
      <c r="I16" s="375">
        <f t="shared" si="1"/>
        <v>-5.4054054054054057E-3</v>
      </c>
    </row>
    <row r="17" spans="1:9">
      <c r="A17" s="6" t="s">
        <v>2242</v>
      </c>
      <c r="B17" s="188">
        <v>133600</v>
      </c>
      <c r="C17" s="188">
        <v>58100</v>
      </c>
      <c r="D17" s="188">
        <v>46700</v>
      </c>
      <c r="E17" s="188">
        <v>47062.879999999997</v>
      </c>
      <c r="F17" s="188">
        <v>46595.32</v>
      </c>
      <c r="G17" s="224">
        <v>46349.04</v>
      </c>
      <c r="H17" s="376">
        <f t="shared" si="0"/>
        <v>-0.20225404475043027</v>
      </c>
      <c r="I17" s="375">
        <f t="shared" si="1"/>
        <v>-5.2855093601674764E-3</v>
      </c>
    </row>
    <row r="18" spans="1:9">
      <c r="A18" s="6" t="s">
        <v>2152</v>
      </c>
      <c r="B18" s="188">
        <v>36020.113039999997</v>
      </c>
      <c r="C18" s="188">
        <v>36020.113039999997</v>
      </c>
      <c r="D18" s="188">
        <v>36020.113039999997</v>
      </c>
      <c r="E18" s="188">
        <v>36020.113039999997</v>
      </c>
      <c r="F18" s="188">
        <v>36020.113039999997</v>
      </c>
      <c r="G18" s="224">
        <v>36020.113039999997</v>
      </c>
      <c r="H18" s="376">
        <f t="shared" si="0"/>
        <v>0</v>
      </c>
      <c r="I18" s="375">
        <f t="shared" si="1"/>
        <v>0</v>
      </c>
    </row>
    <row r="19" spans="1:9">
      <c r="A19" s="32" t="s">
        <v>2243</v>
      </c>
      <c r="C19" s="228"/>
      <c r="D19" s="228"/>
      <c r="E19" s="228"/>
      <c r="F19" s="228"/>
      <c r="G19" s="383">
        <v>33408.071597499998</v>
      </c>
      <c r="H19" s="376"/>
      <c r="I19" s="375"/>
    </row>
    <row r="20" spans="1:9">
      <c r="A20" s="6" t="s">
        <v>2155</v>
      </c>
      <c r="B20" s="188">
        <v>26873</v>
      </c>
      <c r="C20" s="188">
        <v>35009</v>
      </c>
      <c r="D20" s="188">
        <v>50992.877549999997</v>
      </c>
      <c r="E20" s="188">
        <v>24451.073</v>
      </c>
      <c r="F20" s="188">
        <v>24251.20475216</v>
      </c>
      <c r="G20" s="224">
        <v>3864.2257456900002</v>
      </c>
      <c r="H20" s="376">
        <f t="shared" si="0"/>
        <v>-0.8896219330546431</v>
      </c>
      <c r="I20" s="375">
        <f t="shared" si="1"/>
        <v>-0.84065840088435928</v>
      </c>
    </row>
    <row r="21" spans="1:9">
      <c r="A21" s="6" t="s">
        <v>2016</v>
      </c>
      <c r="B21" s="188">
        <v>14560.880217043001</v>
      </c>
      <c r="C21" s="188">
        <v>14560.880217043001</v>
      </c>
      <c r="D21" s="188">
        <v>14560.880217043001</v>
      </c>
      <c r="E21" s="188">
        <v>14560.880217043001</v>
      </c>
      <c r="F21" s="188">
        <v>14560.880217043001</v>
      </c>
      <c r="G21" s="224">
        <v>14560.880217043001</v>
      </c>
      <c r="H21" s="376">
        <f t="shared" si="0"/>
        <v>0</v>
      </c>
      <c r="I21" s="375">
        <f t="shared" si="1"/>
        <v>0</v>
      </c>
    </row>
    <row r="22" spans="1:9">
      <c r="A22" s="6" t="s">
        <v>2314</v>
      </c>
      <c r="B22" s="188">
        <v>9010.2186053599999</v>
      </c>
      <c r="C22" s="188">
        <v>9010.2186053599999</v>
      </c>
      <c r="D22" s="188">
        <v>9010.2186053599999</v>
      </c>
      <c r="E22" s="188">
        <v>9010.2186053599999</v>
      </c>
      <c r="F22" s="188">
        <v>9010.2186053599999</v>
      </c>
      <c r="G22" s="224">
        <v>9010.2186053599999</v>
      </c>
      <c r="H22" s="376">
        <f t="shared" si="0"/>
        <v>0</v>
      </c>
      <c r="I22" s="375">
        <f t="shared" si="1"/>
        <v>0</v>
      </c>
    </row>
    <row r="23" spans="1:9">
      <c r="A23" s="6" t="s">
        <v>2391</v>
      </c>
      <c r="B23" s="188">
        <v>14018</v>
      </c>
      <c r="C23" s="188">
        <v>15044.87</v>
      </c>
      <c r="D23" s="188">
        <v>18142</v>
      </c>
      <c r="E23" s="188">
        <v>10863.67</v>
      </c>
      <c r="F23" s="188">
        <v>8373.8080000000009</v>
      </c>
      <c r="G23" s="224">
        <v>8702.73</v>
      </c>
      <c r="H23" s="376">
        <f t="shared" si="0"/>
        <v>-0.4215483417271137</v>
      </c>
      <c r="I23" s="375">
        <f t="shared" si="1"/>
        <v>3.9279859294600331E-2</v>
      </c>
    </row>
    <row r="24" spans="1:9">
      <c r="A24" s="6" t="s">
        <v>2248</v>
      </c>
      <c r="B24" s="188">
        <v>7741</v>
      </c>
      <c r="C24" s="188">
        <v>9042.7000000000007</v>
      </c>
      <c r="D24" s="188">
        <v>6965.8</v>
      </c>
      <c r="E24" s="188">
        <v>7913.8</v>
      </c>
      <c r="F24" s="188">
        <v>6907</v>
      </c>
      <c r="G24" s="224">
        <v>8451.9043899999997</v>
      </c>
      <c r="H24" s="376">
        <f t="shared" si="0"/>
        <v>-6.5333983212978536E-2</v>
      </c>
      <c r="I24" s="375">
        <f t="shared" si="1"/>
        <v>0.22367227305631962</v>
      </c>
    </row>
    <row r="25" spans="1:9">
      <c r="A25" s="21" t="s">
        <v>33</v>
      </c>
      <c r="B25" s="117">
        <v>6900.7283197278202</v>
      </c>
      <c r="C25" s="117">
        <v>6900.7283197278202</v>
      </c>
      <c r="D25" s="117">
        <v>6900.7283197278202</v>
      </c>
      <c r="E25" s="117">
        <v>6900.7283197278202</v>
      </c>
      <c r="F25" s="117">
        <v>6900.7283197278202</v>
      </c>
      <c r="G25" s="224">
        <v>6900.7283197278202</v>
      </c>
      <c r="H25" s="376">
        <f t="shared" si="0"/>
        <v>0</v>
      </c>
      <c r="I25" s="375">
        <f t="shared" si="1"/>
        <v>0</v>
      </c>
    </row>
    <row r="26" spans="1:9">
      <c r="A26" s="6" t="s">
        <v>2316</v>
      </c>
      <c r="B26" s="188">
        <v>4179.8858379999901</v>
      </c>
      <c r="C26" s="188">
        <v>4179.8858379999901</v>
      </c>
      <c r="D26" s="188">
        <v>4179.8858379999901</v>
      </c>
      <c r="E26" s="188">
        <v>4179.8858379999901</v>
      </c>
      <c r="F26" s="188">
        <v>4179.8858379999901</v>
      </c>
      <c r="G26" s="224">
        <v>4179.8858379999901</v>
      </c>
      <c r="H26" s="376">
        <f t="shared" si="0"/>
        <v>0</v>
      </c>
      <c r="I26" s="375">
        <f t="shared" si="1"/>
        <v>0</v>
      </c>
    </row>
    <row r="27" spans="1:9">
      <c r="A27" s="21" t="s">
        <v>2315</v>
      </c>
      <c r="B27" s="117">
        <v>3313.6670399999998</v>
      </c>
      <c r="C27" s="117">
        <v>3313.6670399999998</v>
      </c>
      <c r="D27" s="117">
        <v>3313.6670399999998</v>
      </c>
      <c r="E27" s="117">
        <v>3313.6670399999998</v>
      </c>
      <c r="F27" s="117">
        <v>3313.6670399999998</v>
      </c>
      <c r="G27" s="224">
        <v>3313.6670399999998</v>
      </c>
      <c r="H27" s="376">
        <f t="shared" si="0"/>
        <v>0</v>
      </c>
      <c r="I27" s="375">
        <f t="shared" si="1"/>
        <v>0</v>
      </c>
    </row>
    <row r="28" spans="1:9">
      <c r="A28" s="6" t="s">
        <v>34</v>
      </c>
      <c r="B28" s="188">
        <v>2324.499495</v>
      </c>
      <c r="C28" s="188">
        <v>2324.499495</v>
      </c>
      <c r="D28" s="188">
        <v>2324.499495</v>
      </c>
      <c r="E28" s="188">
        <v>2324.499495</v>
      </c>
      <c r="F28" s="188">
        <v>2324.499495</v>
      </c>
      <c r="G28" s="224">
        <v>2324.499495</v>
      </c>
      <c r="H28" s="376">
        <f t="shared" si="0"/>
        <v>0</v>
      </c>
      <c r="I28" s="375">
        <f t="shared" si="1"/>
        <v>0</v>
      </c>
    </row>
    <row r="29" spans="1:9">
      <c r="A29" s="6" t="s">
        <v>2540</v>
      </c>
      <c r="B29" s="188">
        <v>2221.2394587220001</v>
      </c>
      <c r="C29" s="188">
        <v>2221.2394587220001</v>
      </c>
      <c r="D29" s="188">
        <v>2221.2394587220001</v>
      </c>
      <c r="E29" s="188">
        <v>2221.2394587220001</v>
      </c>
      <c r="F29" s="188">
        <v>2221.2394587220001</v>
      </c>
      <c r="G29" s="224">
        <v>2221.2394587220001</v>
      </c>
      <c r="H29" s="376">
        <f t="shared" si="0"/>
        <v>0</v>
      </c>
      <c r="I29" s="375">
        <f t="shared" si="1"/>
        <v>0</v>
      </c>
    </row>
    <row r="30" spans="1:9">
      <c r="A30" s="6" t="s">
        <v>2395</v>
      </c>
      <c r="B30" s="188">
        <v>1678.1865371250001</v>
      </c>
      <c r="C30" s="188">
        <v>1678.1865371250001</v>
      </c>
      <c r="D30" s="188">
        <v>1678.1865371250001</v>
      </c>
      <c r="E30" s="188">
        <v>1678.1865371250001</v>
      </c>
      <c r="F30" s="188">
        <v>1678.1865371250001</v>
      </c>
      <c r="G30" s="224">
        <v>1678.1865371250001</v>
      </c>
      <c r="H30" s="376">
        <f t="shared" si="0"/>
        <v>0</v>
      </c>
      <c r="I30" s="375">
        <f t="shared" si="1"/>
        <v>0</v>
      </c>
    </row>
    <row r="31" spans="1:9">
      <c r="A31" s="6" t="s">
        <v>2108</v>
      </c>
      <c r="B31" s="188">
        <v>1027.9090000000001</v>
      </c>
      <c r="C31" s="188">
        <v>870.12</v>
      </c>
      <c r="D31" s="188">
        <v>995.93833549999999</v>
      </c>
      <c r="E31" s="188">
        <v>984.04821849999996</v>
      </c>
      <c r="F31" s="188">
        <v>931.72699999999998</v>
      </c>
      <c r="G31" s="224">
        <v>923.82</v>
      </c>
      <c r="H31" s="376">
        <f t="shared" si="0"/>
        <v>6.1715625430975092E-2</v>
      </c>
      <c r="I31" s="375">
        <f t="shared" si="1"/>
        <v>-8.4863914000559443E-3</v>
      </c>
    </row>
    <row r="32" spans="1:9">
      <c r="A32" s="6" t="s">
        <v>2203</v>
      </c>
      <c r="B32" s="188">
        <v>387.30612224840002</v>
      </c>
      <c r="C32" s="188">
        <v>387.30612224840002</v>
      </c>
      <c r="D32" s="188">
        <v>387.30612224840002</v>
      </c>
      <c r="E32" s="188">
        <v>387.30612224840002</v>
      </c>
      <c r="F32" s="188">
        <v>387.30612224840002</v>
      </c>
      <c r="G32" s="224">
        <v>387.30612224840002</v>
      </c>
      <c r="H32" s="376">
        <f t="shared" si="0"/>
        <v>0</v>
      </c>
      <c r="I32" s="375">
        <f t="shared" si="1"/>
        <v>0</v>
      </c>
    </row>
    <row r="33" spans="1:9">
      <c r="A33" s="6" t="s">
        <v>2382</v>
      </c>
      <c r="B33" s="188">
        <v>20.384577546140001</v>
      </c>
      <c r="C33" s="188">
        <v>20.384577546140001</v>
      </c>
      <c r="D33" s="188">
        <v>20.384577546140001</v>
      </c>
      <c r="E33" s="189"/>
      <c r="F33" s="188">
        <v>20.384577546140001</v>
      </c>
      <c r="G33" s="384">
        <v>20.384577546140001</v>
      </c>
      <c r="H33" s="376">
        <f t="shared" si="0"/>
        <v>0</v>
      </c>
      <c r="I33" s="375">
        <f t="shared" si="1"/>
        <v>0</v>
      </c>
    </row>
    <row r="34" spans="1:9">
      <c r="A34" s="6" t="s">
        <v>2336</v>
      </c>
      <c r="B34" s="188"/>
      <c r="C34" s="188">
        <v>4047.5320000000002</v>
      </c>
      <c r="D34" s="188">
        <v>7984.7510949999996</v>
      </c>
      <c r="E34" s="189"/>
      <c r="F34" s="189"/>
      <c r="G34" s="126"/>
      <c r="H34" s="376"/>
      <c r="I34" s="375"/>
    </row>
    <row r="35" spans="1:9">
      <c r="A35" s="6" t="s">
        <v>2202</v>
      </c>
      <c r="B35" s="188">
        <v>271.39</v>
      </c>
      <c r="C35" s="188">
        <v>266.18</v>
      </c>
      <c r="D35" s="188">
        <v>187.71</v>
      </c>
      <c r="E35" s="189"/>
      <c r="F35" s="189"/>
      <c r="G35" s="126"/>
      <c r="H35" s="376"/>
      <c r="I35" s="375"/>
    </row>
    <row r="36" spans="1:9">
      <c r="A36" s="6" t="s">
        <v>2280</v>
      </c>
      <c r="B36" s="190"/>
      <c r="C36" s="188"/>
      <c r="D36" s="188">
        <v>1905</v>
      </c>
      <c r="E36" s="188">
        <v>2007</v>
      </c>
      <c r="F36" s="189"/>
      <c r="G36" s="52">
        <v>2010.39</v>
      </c>
      <c r="H36" s="376"/>
      <c r="I36" s="375"/>
    </row>
    <row r="37" spans="1:9">
      <c r="A37" s="6" t="s">
        <v>2369</v>
      </c>
      <c r="B37" s="188"/>
      <c r="C37" s="188"/>
      <c r="D37" s="189"/>
      <c r="E37" s="188">
        <v>98.84</v>
      </c>
      <c r="F37" s="189"/>
      <c r="G37" s="126"/>
      <c r="H37" s="376"/>
      <c r="I37" s="375"/>
    </row>
    <row r="38" spans="1:9">
      <c r="A38" s="21" t="s">
        <v>94</v>
      </c>
      <c r="B38" s="192">
        <f>SUM(B12:B37)</f>
        <v>986467.0805308423</v>
      </c>
      <c r="C38" s="192">
        <f>SUM(C12:C37)</f>
        <v>935690.1835308423</v>
      </c>
      <c r="D38" s="192">
        <f>SUM(D12:D37)</f>
        <v>1099455.8285113422</v>
      </c>
      <c r="E38" s="192">
        <f>SUM(E12:E37)</f>
        <v>882727.42885779613</v>
      </c>
      <c r="F38" s="192">
        <f>SUM(F12:F37)</f>
        <v>951263.09557300212</v>
      </c>
      <c r="G38" s="108">
        <v>939996</v>
      </c>
      <c r="H38" s="376">
        <f t="shared" si="0"/>
        <v>4.6017544534983018E-3</v>
      </c>
      <c r="I38" s="375">
        <f t="shared" si="1"/>
        <v>-1.1844352656417607E-2</v>
      </c>
    </row>
    <row r="39" spans="1:9" ht="13">
      <c r="A39"/>
      <c r="B39" s="186"/>
      <c r="C39" s="158"/>
      <c r="D39" s="170"/>
      <c r="E39" s="170"/>
      <c r="F39" s="170"/>
      <c r="G39" s="170"/>
      <c r="H39" s="151"/>
    </row>
    <row r="40" spans="1:9">
      <c r="A40" s="36" t="s">
        <v>164</v>
      </c>
      <c r="B40" s="33"/>
      <c r="C40" s="33"/>
      <c r="D40" s="33"/>
      <c r="E40" s="33"/>
      <c r="F40" s="33"/>
      <c r="G40" s="33"/>
      <c r="H40" s="152"/>
    </row>
    <row r="41" spans="1:9">
      <c r="A41" s="17"/>
      <c r="B41" s="22" t="s">
        <v>2511</v>
      </c>
      <c r="C41" s="22" t="s">
        <v>2387</v>
      </c>
      <c r="D41" s="22" t="s">
        <v>2334</v>
      </c>
      <c r="E41" s="22" t="s">
        <v>2160</v>
      </c>
      <c r="F41" s="22" t="s">
        <v>2161</v>
      </c>
      <c r="G41" s="302" t="s">
        <v>2578</v>
      </c>
      <c r="H41" s="372" t="s">
        <v>2657</v>
      </c>
      <c r="I41" s="17" t="s">
        <v>2659</v>
      </c>
    </row>
    <row r="42" spans="1:9">
      <c r="A42" s="66" t="s">
        <v>2129</v>
      </c>
      <c r="B42" s="140">
        <v>190000</v>
      </c>
      <c r="C42" s="140">
        <v>190000</v>
      </c>
      <c r="D42" s="140">
        <v>340000</v>
      </c>
      <c r="E42" s="140">
        <v>220000</v>
      </c>
      <c r="F42" s="140">
        <v>206312.20600000001</v>
      </c>
      <c r="G42" s="103">
        <v>163756.25700000001</v>
      </c>
      <c r="H42" s="247">
        <f>(G42-C42)/C42</f>
        <v>-0.13812496315789466</v>
      </c>
      <c r="I42" s="380">
        <f>(G42-F42)/F42</f>
        <v>-0.20626966200923658</v>
      </c>
    </row>
    <row r="43" spans="1:9">
      <c r="A43" s="66" t="s">
        <v>1990</v>
      </c>
      <c r="B43" s="100"/>
      <c r="C43" s="100"/>
      <c r="D43" s="100"/>
      <c r="E43" s="100"/>
      <c r="F43" s="231">
        <v>141742.77799999999</v>
      </c>
      <c r="G43" s="165">
        <v>158795.79999999999</v>
      </c>
      <c r="H43" s="381"/>
      <c r="I43" s="382">
        <f t="shared" ref="I43:I59" si="2">(G43-F43)/F43</f>
        <v>0.12030963581086296</v>
      </c>
    </row>
    <row r="44" spans="1:9">
      <c r="A44" s="6" t="s">
        <v>1787</v>
      </c>
      <c r="B44" s="188">
        <v>163712</v>
      </c>
      <c r="C44" s="188">
        <v>169686</v>
      </c>
      <c r="D44" s="188">
        <v>173357.97</v>
      </c>
      <c r="E44" s="188">
        <v>115975.13</v>
      </c>
      <c r="F44" s="193">
        <v>63463.7</v>
      </c>
      <c r="G44" s="31">
        <v>61341.77</v>
      </c>
      <c r="H44" s="376">
        <f t="shared" ref="H44:H55" si="3">(G44-C44)/C44</f>
        <v>-0.63849834400009431</v>
      </c>
      <c r="I44" s="379">
        <f t="shared" si="2"/>
        <v>-3.3435333899536276E-2</v>
      </c>
    </row>
    <row r="45" spans="1:9">
      <c r="A45" s="6" t="s">
        <v>93</v>
      </c>
      <c r="B45" s="188"/>
      <c r="C45" s="188"/>
      <c r="D45" s="188"/>
      <c r="E45" s="188">
        <v>56500</v>
      </c>
      <c r="F45" s="193">
        <v>55500</v>
      </c>
      <c r="G45" s="31">
        <v>55200</v>
      </c>
      <c r="H45" s="376"/>
      <c r="I45" s="379">
        <f t="shared" si="2"/>
        <v>-5.4054054054054057E-3</v>
      </c>
    </row>
    <row r="46" spans="1:9">
      <c r="A46" s="6" t="s">
        <v>159</v>
      </c>
      <c r="B46" s="188">
        <v>133600</v>
      </c>
      <c r="C46" s="188">
        <v>41800</v>
      </c>
      <c r="D46" s="188">
        <v>46700</v>
      </c>
      <c r="E46" s="188">
        <v>47062.879999999997</v>
      </c>
      <c r="F46" s="193">
        <v>46595.32</v>
      </c>
      <c r="G46" s="31">
        <v>46349.04</v>
      </c>
      <c r="H46" s="376">
        <f t="shared" si="3"/>
        <v>0.10882870813397132</v>
      </c>
      <c r="I46" s="379">
        <f t="shared" si="2"/>
        <v>-5.2855093601674764E-3</v>
      </c>
    </row>
    <row r="47" spans="1:9">
      <c r="A47" s="6" t="s">
        <v>151</v>
      </c>
      <c r="B47" s="188">
        <v>53700</v>
      </c>
      <c r="C47" s="188">
        <v>58100</v>
      </c>
      <c r="D47" s="188">
        <v>56700</v>
      </c>
      <c r="E47" s="188">
        <v>9457</v>
      </c>
      <c r="F47" s="193"/>
      <c r="G47" s="117"/>
      <c r="H47" s="376"/>
      <c r="I47" s="379"/>
    </row>
    <row r="48" spans="1:9">
      <c r="A48" s="6" t="s">
        <v>1541</v>
      </c>
      <c r="B48" s="188">
        <v>26873</v>
      </c>
      <c r="C48" s="188">
        <v>35009</v>
      </c>
      <c r="D48" s="188">
        <v>50992.877549999997</v>
      </c>
      <c r="E48" s="188">
        <v>24256.548200000001</v>
      </c>
      <c r="F48" s="193">
        <v>15745.625964999999</v>
      </c>
      <c r="G48" s="31">
        <v>2532.7158736000001</v>
      </c>
      <c r="H48" s="376">
        <f t="shared" si="3"/>
        <v>-0.9276552922505642</v>
      </c>
      <c r="I48" s="379">
        <f t="shared" si="2"/>
        <v>-0.83914797168243282</v>
      </c>
    </row>
    <row r="49" spans="1:9">
      <c r="A49" s="6" t="s">
        <v>1491</v>
      </c>
      <c r="B49" s="188">
        <v>12900</v>
      </c>
      <c r="C49" s="188">
        <v>13800</v>
      </c>
      <c r="D49" s="188">
        <v>16825</v>
      </c>
      <c r="E49" s="188" t="s">
        <v>43</v>
      </c>
      <c r="F49" s="193">
        <v>8250</v>
      </c>
      <c r="G49" s="31">
        <v>7585.1</v>
      </c>
      <c r="H49" s="376">
        <f t="shared" si="3"/>
        <v>-0.4503550724637681</v>
      </c>
      <c r="I49" s="379">
        <f t="shared" si="2"/>
        <v>-8.0593939393939357E-2</v>
      </c>
    </row>
    <row r="50" spans="1:9">
      <c r="A50" s="6" t="s">
        <v>1379</v>
      </c>
      <c r="B50" s="188">
        <v>6700</v>
      </c>
      <c r="C50" s="188">
        <v>5929</v>
      </c>
      <c r="D50" s="188">
        <v>6549</v>
      </c>
      <c r="E50" s="188">
        <v>6964</v>
      </c>
      <c r="F50" s="193">
        <v>5891</v>
      </c>
      <c r="G50" s="31">
        <v>6306</v>
      </c>
      <c r="H50" s="376">
        <f t="shared" si="3"/>
        <v>6.3585764884466184E-2</v>
      </c>
      <c r="I50" s="379">
        <f t="shared" si="2"/>
        <v>7.0446443727720257E-2</v>
      </c>
    </row>
    <row r="51" spans="1:9">
      <c r="A51" s="6" t="s">
        <v>110</v>
      </c>
      <c r="B51" s="188"/>
      <c r="C51" s="188">
        <v>4047.5320000000002</v>
      </c>
      <c r="D51" s="188">
        <v>7984.7510949999996</v>
      </c>
      <c r="E51" s="188"/>
      <c r="F51" s="193"/>
      <c r="G51" s="117"/>
      <c r="H51" s="376"/>
      <c r="I51" s="379"/>
    </row>
    <row r="52" spans="1:9">
      <c r="A52" s="6" t="s">
        <v>478</v>
      </c>
      <c r="B52" s="188">
        <v>1118</v>
      </c>
      <c r="C52" s="188">
        <v>1244.8699999999999</v>
      </c>
      <c r="D52" s="188">
        <v>1317</v>
      </c>
      <c r="E52" s="188">
        <v>1406.67</v>
      </c>
      <c r="F52" s="193">
        <v>123.80800000000001</v>
      </c>
      <c r="G52" s="31">
        <v>1117.6300000000001</v>
      </c>
      <c r="H52" s="376">
        <f t="shared" si="3"/>
        <v>-0.10221147589708146</v>
      </c>
      <c r="I52" s="379">
        <f t="shared" si="2"/>
        <v>8.0271226415094343</v>
      </c>
    </row>
    <row r="53" spans="1:9">
      <c r="A53" s="6" t="s">
        <v>167</v>
      </c>
      <c r="B53" s="188">
        <v>1041</v>
      </c>
      <c r="C53" s="188">
        <v>3113.7</v>
      </c>
      <c r="D53" s="188">
        <v>416.8</v>
      </c>
      <c r="E53" s="188">
        <v>949.8</v>
      </c>
      <c r="F53" s="193">
        <v>1016</v>
      </c>
      <c r="G53" s="31">
        <v>1073.7</v>
      </c>
      <c r="H53" s="376">
        <f t="shared" si="3"/>
        <v>-0.65516909143462754</v>
      </c>
      <c r="I53" s="379">
        <f t="shared" si="2"/>
        <v>5.6791338582677209E-2</v>
      </c>
    </row>
    <row r="54" spans="1:9">
      <c r="A54" s="6" t="s">
        <v>2720</v>
      </c>
      <c r="C54" s="228"/>
      <c r="D54" s="228"/>
      <c r="E54" s="228"/>
      <c r="F54" s="228"/>
      <c r="G54" s="377">
        <v>1072.2043900000001</v>
      </c>
      <c r="H54" s="376"/>
      <c r="I54" s="379"/>
    </row>
    <row r="55" spans="1:9">
      <c r="A55" s="6" t="s">
        <v>1163</v>
      </c>
      <c r="B55" s="188">
        <v>1027.9090000000001</v>
      </c>
      <c r="C55" s="188">
        <v>870.12</v>
      </c>
      <c r="D55" s="188">
        <v>995.93833549999999</v>
      </c>
      <c r="E55" s="188">
        <v>984.04821849999996</v>
      </c>
      <c r="F55" s="193">
        <v>931.72699999999998</v>
      </c>
      <c r="G55" s="31">
        <v>923.82</v>
      </c>
      <c r="H55" s="376">
        <f t="shared" si="3"/>
        <v>6.1715625430975092E-2</v>
      </c>
      <c r="I55" s="379">
        <f t="shared" si="2"/>
        <v>-8.4863914000559443E-3</v>
      </c>
    </row>
    <row r="56" spans="1:9">
      <c r="A56" s="6" t="s">
        <v>160</v>
      </c>
      <c r="B56" s="188">
        <v>271.39</v>
      </c>
      <c r="C56" s="188">
        <v>266.18</v>
      </c>
      <c r="D56" s="188">
        <v>187.71</v>
      </c>
      <c r="E56" s="188"/>
      <c r="F56" s="193"/>
      <c r="G56" s="117"/>
      <c r="H56" s="376"/>
      <c r="I56" s="379"/>
    </row>
    <row r="57" spans="1:9">
      <c r="A57" s="6" t="s">
        <v>1128</v>
      </c>
      <c r="B57" s="191"/>
      <c r="C57" s="188"/>
      <c r="D57" s="188"/>
      <c r="E57" s="188">
        <v>2007</v>
      </c>
      <c r="F57" s="193">
        <v>1703</v>
      </c>
      <c r="G57" s="31">
        <v>2010.39</v>
      </c>
      <c r="H57" s="376"/>
      <c r="I57" s="379">
        <f t="shared" si="2"/>
        <v>0.18049911920140935</v>
      </c>
    </row>
    <row r="58" spans="1:9">
      <c r="A58" s="6" t="s">
        <v>957</v>
      </c>
      <c r="B58" s="191"/>
      <c r="C58" s="188"/>
      <c r="D58" s="188"/>
      <c r="E58" s="188">
        <v>1367.590686</v>
      </c>
      <c r="F58" s="193">
        <v>1661.5702900000001</v>
      </c>
      <c r="G58" s="31">
        <v>1668.3721</v>
      </c>
      <c r="H58" s="376"/>
      <c r="I58" s="379">
        <f t="shared" si="2"/>
        <v>4.0936035272994267E-3</v>
      </c>
    </row>
    <row r="59" spans="1:9">
      <c r="A59" s="6" t="s">
        <v>1477</v>
      </c>
      <c r="B59" s="191"/>
      <c r="C59" s="188"/>
      <c r="D59" s="188"/>
      <c r="E59" s="188">
        <v>194.5248</v>
      </c>
      <c r="F59" s="193">
        <v>8505.5787871600005</v>
      </c>
      <c r="G59" s="31">
        <v>1331.50987209</v>
      </c>
      <c r="H59" s="376"/>
      <c r="I59" s="379">
        <f t="shared" si="2"/>
        <v>-0.8434545249172174</v>
      </c>
    </row>
    <row r="60" spans="1:9">
      <c r="A60" s="6" t="s">
        <v>111</v>
      </c>
      <c r="B60" s="191"/>
      <c r="C60" s="188"/>
      <c r="D60" s="188"/>
      <c r="E60" s="188">
        <v>98.84</v>
      </c>
      <c r="F60" s="193"/>
      <c r="G60" s="117"/>
      <c r="H60" s="376"/>
      <c r="I60" s="379"/>
    </row>
    <row r="61" spans="1:9">
      <c r="A61" s="6" t="s">
        <v>1894</v>
      </c>
      <c r="B61" s="117"/>
      <c r="C61" s="117"/>
      <c r="D61" s="117"/>
      <c r="E61" s="117">
        <v>55.84751</v>
      </c>
      <c r="F61" s="52">
        <v>30691.9217732</v>
      </c>
      <c r="G61" s="224">
        <v>33408.071597499998</v>
      </c>
      <c r="H61" s="378"/>
    </row>
    <row r="62" spans="1:9">
      <c r="A62" s="174"/>
      <c r="B62" s="194"/>
      <c r="C62" s="194"/>
      <c r="D62" s="194"/>
      <c r="E62" s="194"/>
      <c r="F62" s="194"/>
      <c r="G62" s="194"/>
      <c r="H62" s="152"/>
    </row>
    <row r="64" spans="1:9">
      <c r="A64" s="36" t="s">
        <v>109</v>
      </c>
      <c r="B64" s="33"/>
      <c r="C64" s="33"/>
      <c r="D64" s="33"/>
      <c r="E64" s="33"/>
      <c r="F64" s="33"/>
      <c r="G64" s="33"/>
      <c r="H64" s="152"/>
    </row>
    <row r="65" spans="1:10">
      <c r="A65" s="6"/>
      <c r="B65" s="22" t="s">
        <v>2511</v>
      </c>
      <c r="C65" s="22" t="s">
        <v>2387</v>
      </c>
      <c r="D65" s="22" t="s">
        <v>2334</v>
      </c>
      <c r="E65" s="22" t="s">
        <v>2160</v>
      </c>
      <c r="F65" s="22" t="s">
        <v>2161</v>
      </c>
      <c r="G65" s="302" t="s">
        <v>2578</v>
      </c>
      <c r="H65" s="372" t="s">
        <v>2657</v>
      </c>
      <c r="I65" s="17" t="s">
        <v>2659</v>
      </c>
    </row>
    <row r="66" spans="1:10">
      <c r="A66" s="6" t="s">
        <v>2326</v>
      </c>
      <c r="B66" s="156">
        <v>111786</v>
      </c>
      <c r="C66" s="156">
        <v>115836</v>
      </c>
      <c r="D66" s="156">
        <v>150250.79999999999</v>
      </c>
      <c r="E66" s="126">
        <v>5568.88</v>
      </c>
      <c r="F66" s="156">
        <v>46183.17</v>
      </c>
      <c r="G66" s="31">
        <v>61279.77</v>
      </c>
      <c r="H66" s="147">
        <f>(G66-C66)/C66</f>
        <v>-0.47097819330778001</v>
      </c>
      <c r="I66" s="375">
        <f>(G66-F66)/F66</f>
        <v>0.32688531341612104</v>
      </c>
      <c r="J66" s="153" t="s">
        <v>91</v>
      </c>
    </row>
    <row r="67" spans="1:10">
      <c r="A67" s="6" t="s">
        <v>2206</v>
      </c>
      <c r="B67" s="156">
        <v>33200</v>
      </c>
      <c r="C67" s="156">
        <v>41700</v>
      </c>
      <c r="D67" s="156">
        <v>41700</v>
      </c>
      <c r="E67" s="156">
        <v>41500</v>
      </c>
      <c r="F67" s="156">
        <v>41500</v>
      </c>
      <c r="G67" s="31">
        <v>41200</v>
      </c>
      <c r="H67" s="147">
        <f t="shared" ref="H67:H74" si="4">(G67-C67)/C67</f>
        <v>-1.1990407673860911E-2</v>
      </c>
      <c r="I67" s="375">
        <f t="shared" ref="I67:I74" si="5">(G67-F67)/F67</f>
        <v>-7.2289156626506026E-3</v>
      </c>
    </row>
    <row r="68" spans="1:10">
      <c r="A68" s="6" t="s">
        <v>2155</v>
      </c>
      <c r="B68" s="156">
        <v>9621</v>
      </c>
      <c r="C68" s="156">
        <v>11343</v>
      </c>
      <c r="D68" s="156">
        <v>14619.0105</v>
      </c>
      <c r="E68" s="156">
        <v>15348.3835</v>
      </c>
      <c r="F68" s="156">
        <v>15300.53390423</v>
      </c>
      <c r="G68" s="31">
        <v>2606.3511714050001</v>
      </c>
      <c r="H68" s="147">
        <f t="shared" si="4"/>
        <v>-0.77022382337961737</v>
      </c>
      <c r="I68" s="375">
        <f t="shared" si="5"/>
        <v>-0.8296561945015235</v>
      </c>
    </row>
    <row r="69" spans="1:10">
      <c r="A69" s="6" t="s">
        <v>2242</v>
      </c>
      <c r="B69" s="156">
        <v>3613</v>
      </c>
      <c r="C69" s="156">
        <v>2940</v>
      </c>
      <c r="D69" s="156">
        <v>2880</v>
      </c>
      <c r="E69" s="156">
        <v>3130.85</v>
      </c>
      <c r="F69" s="156">
        <v>2866.65</v>
      </c>
      <c r="G69" s="126"/>
      <c r="H69" s="147">
        <f t="shared" si="4"/>
        <v>-1</v>
      </c>
      <c r="I69" s="375"/>
    </row>
    <row r="70" spans="1:10">
      <c r="A70" s="66" t="s">
        <v>2282</v>
      </c>
      <c r="B70" s="127">
        <v>150</v>
      </c>
      <c r="C70" s="127">
        <v>140</v>
      </c>
      <c r="D70" s="127">
        <v>91</v>
      </c>
      <c r="E70" s="127">
        <v>1488.5471970000001</v>
      </c>
      <c r="F70" s="127">
        <v>1858.162601</v>
      </c>
      <c r="G70" s="103">
        <v>1870.9541300000001</v>
      </c>
      <c r="H70" s="247">
        <f t="shared" si="4"/>
        <v>12.363958071428572</v>
      </c>
      <c r="I70" s="380">
        <f t="shared" si="5"/>
        <v>6.883966447885732E-3</v>
      </c>
    </row>
    <row r="71" spans="1:10">
      <c r="A71" s="6" t="s">
        <v>2280</v>
      </c>
      <c r="B71" s="156"/>
      <c r="C71" s="156"/>
      <c r="D71" s="156">
        <v>1905</v>
      </c>
      <c r="E71" s="156">
        <v>2007</v>
      </c>
      <c r="F71" s="156">
        <v>1703</v>
      </c>
      <c r="G71" s="31">
        <v>2010.39</v>
      </c>
      <c r="H71" s="147"/>
      <c r="I71" s="375">
        <f t="shared" si="5"/>
        <v>0.18049911920140935</v>
      </c>
    </row>
    <row r="72" spans="1:10">
      <c r="A72" s="6" t="s">
        <v>2391</v>
      </c>
      <c r="B72" s="156">
        <v>1595</v>
      </c>
      <c r="C72" s="156">
        <v>1747.87</v>
      </c>
      <c r="D72" s="156">
        <v>1559</v>
      </c>
      <c r="E72" s="156">
        <v>1411.87</v>
      </c>
      <c r="F72" s="156">
        <v>1266.808</v>
      </c>
      <c r="G72" s="31">
        <v>1176.17</v>
      </c>
      <c r="H72" s="147">
        <f t="shared" si="4"/>
        <v>-0.32708382202337694</v>
      </c>
      <c r="I72" s="375">
        <f t="shared" si="5"/>
        <v>-7.1548332501847098E-2</v>
      </c>
    </row>
    <row r="73" spans="1:10">
      <c r="A73" s="6" t="s">
        <v>2108</v>
      </c>
      <c r="B73" s="156">
        <v>1027.6590000000001</v>
      </c>
      <c r="C73" s="156">
        <v>869.88</v>
      </c>
      <c r="D73" s="156">
        <v>995.69714450000004</v>
      </c>
      <c r="E73" s="156">
        <v>983.69900250000001</v>
      </c>
      <c r="F73" s="156">
        <v>931.42</v>
      </c>
      <c r="G73" s="31">
        <v>923.61</v>
      </c>
      <c r="H73" s="147">
        <f t="shared" si="4"/>
        <v>6.1767140295213151E-2</v>
      </c>
      <c r="I73" s="375">
        <f t="shared" si="5"/>
        <v>-8.3850464881578077E-3</v>
      </c>
    </row>
    <row r="74" spans="1:10">
      <c r="A74" s="6" t="s">
        <v>2248</v>
      </c>
      <c r="B74" s="156">
        <v>447</v>
      </c>
      <c r="C74" s="156">
        <v>872.4</v>
      </c>
      <c r="D74" s="156">
        <v>464</v>
      </c>
      <c r="E74" s="156">
        <v>406.9</v>
      </c>
      <c r="F74" s="156">
        <v>380.7</v>
      </c>
      <c r="G74" s="31">
        <v>402.30421000000001</v>
      </c>
      <c r="H74" s="147">
        <f t="shared" si="4"/>
        <v>-0.53885349610270517</v>
      </c>
      <c r="I74" s="375">
        <f t="shared" si="5"/>
        <v>5.6748647228789133E-2</v>
      </c>
    </row>
    <row r="75" spans="1:10">
      <c r="A75" s="6" t="s">
        <v>2243</v>
      </c>
      <c r="B75" s="156"/>
      <c r="C75" s="156"/>
      <c r="D75" s="156"/>
      <c r="E75" s="156"/>
      <c r="F75" s="156">
        <v>66.036619880000003</v>
      </c>
      <c r="G75" s="31">
        <v>124.21512</v>
      </c>
      <c r="H75" s="147"/>
      <c r="I75" s="385"/>
    </row>
    <row r="76" spans="1:10">
      <c r="A76" s="6" t="s">
        <v>2202</v>
      </c>
      <c r="B76" s="156">
        <v>269.86</v>
      </c>
      <c r="C76" s="156">
        <v>265.32</v>
      </c>
      <c r="D76" s="156">
        <v>187.01</v>
      </c>
      <c r="E76" s="156"/>
      <c r="F76" s="156"/>
      <c r="G76" s="126"/>
      <c r="H76" s="147"/>
      <c r="I76" s="385"/>
    </row>
    <row r="77" spans="1:10">
      <c r="A77" s="6" t="s">
        <v>2369</v>
      </c>
      <c r="B77" s="156"/>
      <c r="C77" s="156"/>
      <c r="D77" s="156"/>
      <c r="E77" s="156">
        <v>94.92</v>
      </c>
      <c r="F77" s="156"/>
      <c r="G77" s="126"/>
      <c r="H77" s="147"/>
      <c r="I77" s="385"/>
    </row>
    <row r="78" spans="1:10">
      <c r="A78" s="6" t="s">
        <v>2336</v>
      </c>
      <c r="B78" s="157"/>
      <c r="C78" s="156">
        <v>2564.9250000000002</v>
      </c>
      <c r="D78" s="156">
        <v>6709.6672259999996</v>
      </c>
      <c r="E78" s="156"/>
      <c r="F78" s="156"/>
      <c r="G78" s="126"/>
      <c r="H78" s="148"/>
      <c r="I78" s="385"/>
    </row>
    <row r="79" spans="1:10">
      <c r="A79" s="6" t="s">
        <v>2243</v>
      </c>
      <c r="B79" s="156"/>
      <c r="C79" s="156"/>
      <c r="D79" s="156"/>
      <c r="E79" s="156">
        <v>55.721679999999999</v>
      </c>
      <c r="F79" s="156"/>
      <c r="G79" s="126"/>
      <c r="H79" s="7"/>
      <c r="I79" s="385"/>
    </row>
    <row r="80" spans="1:10">
      <c r="A80" s="6"/>
      <c r="B80" s="195">
        <f>SUM(B66:B79)</f>
        <v>161709.519</v>
      </c>
      <c r="C80" s="195">
        <f>SUM(C66:C79)</f>
        <v>178279.39499999999</v>
      </c>
      <c r="D80" s="195">
        <f>SUM(D66:D79)</f>
        <v>221361.1848705</v>
      </c>
      <c r="E80" s="195">
        <f>SUM(E66:E79)</f>
        <v>71996.771379500002</v>
      </c>
      <c r="F80" s="195">
        <f>SUM(F66:F79)</f>
        <v>112056.48112511</v>
      </c>
      <c r="G80" s="224">
        <v>114320</v>
      </c>
      <c r="H80" s="171"/>
      <c r="I80" s="385"/>
    </row>
    <row r="81" spans="1:10">
      <c r="A81" s="36" t="s">
        <v>112</v>
      </c>
      <c r="B81" s="150"/>
      <c r="C81" s="150"/>
      <c r="D81" s="150"/>
      <c r="E81" s="150"/>
      <c r="F81" s="150"/>
      <c r="G81" s="170"/>
      <c r="H81" s="151"/>
    </row>
    <row r="82" spans="1:10">
      <c r="A82" s="33" t="s">
        <v>2721</v>
      </c>
      <c r="B82" s="150"/>
      <c r="C82" s="150"/>
      <c r="D82" s="150"/>
      <c r="E82" s="150"/>
      <c r="F82" s="150"/>
      <c r="G82" s="170"/>
      <c r="H82" s="151"/>
    </row>
    <row r="83" spans="1:10">
      <c r="A83" s="33"/>
      <c r="B83" s="33"/>
      <c r="C83" s="33"/>
      <c r="D83" s="33"/>
      <c r="E83" s="33"/>
      <c r="F83" s="33"/>
      <c r="G83" s="33"/>
      <c r="H83" s="152"/>
    </row>
    <row r="84" spans="1:10">
      <c r="A84" s="36" t="s">
        <v>158</v>
      </c>
      <c r="B84" s="33"/>
      <c r="C84" s="33"/>
      <c r="D84" s="33"/>
      <c r="E84" s="33"/>
      <c r="F84" s="33"/>
      <c r="G84" s="33"/>
      <c r="H84" s="152"/>
    </row>
    <row r="85" spans="1:10">
      <c r="A85" s="17"/>
      <c r="B85" s="22" t="s">
        <v>2511</v>
      </c>
      <c r="C85" s="22" t="s">
        <v>2387</v>
      </c>
      <c r="D85" s="22" t="s">
        <v>2334</v>
      </c>
      <c r="E85" s="22" t="s">
        <v>2160</v>
      </c>
      <c r="F85" s="22" t="s">
        <v>2161</v>
      </c>
      <c r="G85" s="237" t="s">
        <v>2578</v>
      </c>
      <c r="H85" s="372" t="s">
        <v>2657</v>
      </c>
      <c r="I85" s="17" t="s">
        <v>2659</v>
      </c>
    </row>
    <row r="86" spans="1:10">
      <c r="A86" s="6" t="s">
        <v>1787</v>
      </c>
      <c r="B86" s="155">
        <v>111786</v>
      </c>
      <c r="C86" s="155">
        <v>115836</v>
      </c>
      <c r="D86" s="155">
        <v>150250.79999999999</v>
      </c>
      <c r="E86" s="364">
        <v>5568.88</v>
      </c>
      <c r="F86" s="155">
        <v>46183.17</v>
      </c>
      <c r="G86" s="224">
        <v>61279.77</v>
      </c>
      <c r="H86" s="147">
        <f>(G86-C86)/C86</f>
        <v>-0.47097819330778001</v>
      </c>
      <c r="I86" s="375">
        <f>(G86-F86)/F86</f>
        <v>0.32688531341612104</v>
      </c>
      <c r="J86" s="153" t="s">
        <v>91</v>
      </c>
    </row>
    <row r="87" spans="1:10">
      <c r="A87" s="6" t="s">
        <v>1809</v>
      </c>
      <c r="B87" s="155"/>
      <c r="C87" s="155"/>
      <c r="D87" s="155"/>
      <c r="E87" s="155">
        <v>41500</v>
      </c>
      <c r="F87" s="155">
        <v>41500</v>
      </c>
      <c r="G87" s="224">
        <v>41200</v>
      </c>
      <c r="H87" s="147"/>
      <c r="I87" s="375">
        <f t="shared" ref="I87:I99" si="6">(G87-F87)/F87</f>
        <v>-7.2289156626506026E-3</v>
      </c>
    </row>
    <row r="88" spans="1:10">
      <c r="A88" s="6" t="s">
        <v>1541</v>
      </c>
      <c r="B88" s="155">
        <v>9621</v>
      </c>
      <c r="C88" s="155">
        <v>11343</v>
      </c>
      <c r="D88" s="155">
        <v>14619.0105</v>
      </c>
      <c r="E88" s="155">
        <v>15153.858700000001</v>
      </c>
      <c r="F88" s="155">
        <v>9999.3095159999993</v>
      </c>
      <c r="G88" s="224">
        <v>1710.3773985</v>
      </c>
      <c r="H88" s="147">
        <f t="shared" ref="H88:H99" si="7">(G88-C88)/C88</f>
        <v>-0.84921295966675481</v>
      </c>
      <c r="I88" s="375">
        <f t="shared" si="6"/>
        <v>-0.82895044945221386</v>
      </c>
    </row>
    <row r="89" spans="1:10">
      <c r="A89" s="6" t="s">
        <v>1477</v>
      </c>
      <c r="B89" s="155"/>
      <c r="C89" s="155"/>
      <c r="D89" s="155"/>
      <c r="E89" s="155">
        <v>194.5248</v>
      </c>
      <c r="F89" s="155">
        <v>5301.2243882299999</v>
      </c>
      <c r="G89" s="224">
        <v>895.97377290500003</v>
      </c>
      <c r="H89" s="147"/>
      <c r="I89" s="375">
        <f t="shared" si="6"/>
        <v>-0.83098738946152162</v>
      </c>
    </row>
    <row r="90" spans="1:10">
      <c r="A90" s="6" t="s">
        <v>159</v>
      </c>
      <c r="B90" s="155">
        <v>3613</v>
      </c>
      <c r="C90" s="155">
        <v>2940</v>
      </c>
      <c r="D90" s="155">
        <v>2880</v>
      </c>
      <c r="E90" s="155">
        <v>3130.85</v>
      </c>
      <c r="F90" s="155">
        <v>2866.65</v>
      </c>
      <c r="G90" s="224">
        <v>2725.76</v>
      </c>
      <c r="H90" s="147">
        <f t="shared" si="7"/>
        <v>-7.2870748299319651E-2</v>
      </c>
      <c r="I90" s="375">
        <f t="shared" si="6"/>
        <v>-4.914796016255904E-2</v>
      </c>
    </row>
    <row r="91" spans="1:10">
      <c r="A91" s="6" t="s">
        <v>1128</v>
      </c>
      <c r="B91" s="155"/>
      <c r="C91" s="155"/>
      <c r="D91" s="155">
        <v>1905</v>
      </c>
      <c r="E91" s="155">
        <v>2007</v>
      </c>
      <c r="F91" s="155">
        <v>1703</v>
      </c>
      <c r="G91" s="224">
        <v>2010.39</v>
      </c>
      <c r="H91" s="147"/>
      <c r="I91" s="375">
        <f t="shared" si="6"/>
        <v>0.18049911920140935</v>
      </c>
    </row>
    <row r="92" spans="1:10">
      <c r="A92" s="6" t="s">
        <v>957</v>
      </c>
      <c r="B92" s="155"/>
      <c r="C92" s="155"/>
      <c r="D92" s="155"/>
      <c r="E92" s="155">
        <v>1358.5471970000001</v>
      </c>
      <c r="F92" s="155">
        <v>1652.4346009999999</v>
      </c>
      <c r="G92" s="224">
        <v>1660.15113</v>
      </c>
      <c r="H92" s="147"/>
      <c r="I92" s="375">
        <f t="shared" si="6"/>
        <v>4.6697938879579522E-3</v>
      </c>
    </row>
    <row r="93" spans="1:10">
      <c r="A93" s="6" t="s">
        <v>1491</v>
      </c>
      <c r="B93" s="155">
        <v>1480</v>
      </c>
      <c r="C93" s="155">
        <v>1600</v>
      </c>
      <c r="D93" s="155">
        <v>1430</v>
      </c>
      <c r="E93" s="155">
        <v>1284.2</v>
      </c>
      <c r="F93" s="155">
        <v>1143</v>
      </c>
      <c r="G93" s="224">
        <v>1059.2</v>
      </c>
      <c r="H93" s="147">
        <f t="shared" si="7"/>
        <v>-0.33799999999999997</v>
      </c>
      <c r="I93" s="375">
        <f t="shared" si="6"/>
        <v>-7.3315835520559897E-2</v>
      </c>
    </row>
    <row r="94" spans="1:10">
      <c r="A94" s="6" t="s">
        <v>1163</v>
      </c>
      <c r="B94" s="155">
        <v>1027.6590000000001</v>
      </c>
      <c r="C94" s="155">
        <v>869.88</v>
      </c>
      <c r="D94" s="155">
        <v>995.69714450000004</v>
      </c>
      <c r="E94" s="155">
        <v>983.69900250000001</v>
      </c>
      <c r="F94" s="155">
        <v>931.42</v>
      </c>
      <c r="G94" s="386">
        <v>923.61</v>
      </c>
      <c r="H94" s="147">
        <f t="shared" si="7"/>
        <v>6.1767140295213151E-2</v>
      </c>
      <c r="I94" s="375">
        <f t="shared" si="6"/>
        <v>-8.3850464881578077E-3</v>
      </c>
    </row>
    <row r="95" spans="1:10">
      <c r="A95" s="6" t="s">
        <v>1379</v>
      </c>
      <c r="B95" s="155">
        <v>250</v>
      </c>
      <c r="C95" s="155">
        <v>351</v>
      </c>
      <c r="D95" s="155">
        <v>406</v>
      </c>
      <c r="E95" s="155">
        <v>363</v>
      </c>
      <c r="F95" s="155">
        <v>348</v>
      </c>
      <c r="G95" s="386">
        <v>342</v>
      </c>
      <c r="H95" s="147">
        <f t="shared" si="7"/>
        <v>-2.564102564102564E-2</v>
      </c>
      <c r="I95" s="375">
        <f t="shared" si="6"/>
        <v>-1.7241379310344827E-2</v>
      </c>
    </row>
    <row r="96" spans="1:10">
      <c r="A96" s="66" t="s">
        <v>50</v>
      </c>
      <c r="B96" s="140">
        <v>150</v>
      </c>
      <c r="C96" s="140">
        <v>140</v>
      </c>
      <c r="D96" s="140">
        <v>91</v>
      </c>
      <c r="E96" s="140">
        <v>130</v>
      </c>
      <c r="F96" s="140">
        <v>203.93100000000001</v>
      </c>
      <c r="G96" s="388">
        <v>207.90299999999999</v>
      </c>
      <c r="H96" s="247">
        <f t="shared" si="7"/>
        <v>0.48502142857142849</v>
      </c>
      <c r="I96" s="380">
        <f t="shared" si="6"/>
        <v>1.9477176103682027E-2</v>
      </c>
    </row>
    <row r="97" spans="1:10">
      <c r="A97" s="6" t="s">
        <v>478</v>
      </c>
      <c r="B97" s="155">
        <v>115</v>
      </c>
      <c r="C97" s="155">
        <v>147.87</v>
      </c>
      <c r="D97" s="155">
        <v>129</v>
      </c>
      <c r="E97" s="155">
        <v>127.67</v>
      </c>
      <c r="F97" s="155">
        <v>123.80800000000001</v>
      </c>
      <c r="G97" s="386">
        <v>116.97</v>
      </c>
      <c r="H97" s="147">
        <f t="shared" si="7"/>
        <v>-0.20896733617366609</v>
      </c>
      <c r="I97" s="375">
        <f t="shared" si="6"/>
        <v>-5.523067976221252E-2</v>
      </c>
    </row>
    <row r="98" spans="1:10">
      <c r="A98" s="6" t="s">
        <v>1894</v>
      </c>
      <c r="B98" s="154"/>
      <c r="C98" s="154"/>
      <c r="D98" s="154"/>
      <c r="E98" s="155">
        <v>55.721679999999999</v>
      </c>
      <c r="F98" s="155">
        <v>66.036619880000003</v>
      </c>
      <c r="G98" s="386">
        <v>124.21512</v>
      </c>
      <c r="H98" s="147"/>
      <c r="I98" s="375">
        <f t="shared" si="6"/>
        <v>0.88100360414752332</v>
      </c>
    </row>
    <row r="99" spans="1:10">
      <c r="A99" s="6" t="s">
        <v>167</v>
      </c>
      <c r="B99" s="155">
        <v>197</v>
      </c>
      <c r="C99" s="155">
        <v>521.4</v>
      </c>
      <c r="D99" s="155">
        <v>58</v>
      </c>
      <c r="E99" s="155">
        <v>43.9</v>
      </c>
      <c r="F99" s="155">
        <v>32.700000000000003</v>
      </c>
      <c r="G99" s="386">
        <v>36.299999999999997</v>
      </c>
      <c r="H99" s="147">
        <f t="shared" si="7"/>
        <v>-0.930379746835443</v>
      </c>
      <c r="I99" s="375">
        <f t="shared" si="6"/>
        <v>0.11009174311926587</v>
      </c>
    </row>
    <row r="100" spans="1:10">
      <c r="A100" s="66" t="s">
        <v>1990</v>
      </c>
      <c r="B100" s="140"/>
      <c r="C100" s="140"/>
      <c r="D100" s="140"/>
      <c r="E100" s="140"/>
      <c r="F100" s="140">
        <v>1.7969999999999999</v>
      </c>
      <c r="G100" s="103">
        <v>2.9</v>
      </c>
      <c r="H100" s="247"/>
      <c r="I100" s="385"/>
      <c r="J100" s="153" t="s">
        <v>92</v>
      </c>
    </row>
    <row r="101" spans="1:10">
      <c r="A101" s="6" t="s">
        <v>2720</v>
      </c>
      <c r="C101" s="117"/>
      <c r="D101" s="117"/>
      <c r="E101" s="117"/>
      <c r="F101" s="117"/>
      <c r="G101" s="387">
        <v>24.00421</v>
      </c>
      <c r="H101" s="147"/>
      <c r="I101" s="385"/>
    </row>
    <row r="102" spans="1:10">
      <c r="A102" s="6" t="s">
        <v>160</v>
      </c>
      <c r="B102" s="155">
        <v>269.86</v>
      </c>
      <c r="C102" s="155">
        <v>265.32</v>
      </c>
      <c r="D102" s="155">
        <v>187.01</v>
      </c>
      <c r="E102" s="155"/>
      <c r="F102" s="155"/>
      <c r="G102" s="389"/>
      <c r="H102" s="147"/>
      <c r="I102" s="385"/>
    </row>
    <row r="103" spans="1:10">
      <c r="A103" s="6" t="s">
        <v>110</v>
      </c>
      <c r="B103" s="155"/>
      <c r="C103" s="155">
        <v>2564.9250000000002</v>
      </c>
      <c r="D103" s="155">
        <v>6709.6672259999996</v>
      </c>
      <c r="E103" s="155"/>
      <c r="F103" s="155"/>
      <c r="G103" s="117"/>
      <c r="H103" s="147"/>
      <c r="I103" s="385"/>
    </row>
    <row r="104" spans="1:10">
      <c r="A104" s="6" t="s">
        <v>151</v>
      </c>
      <c r="B104" s="155">
        <v>33200</v>
      </c>
      <c r="C104" s="155">
        <v>41700</v>
      </c>
      <c r="D104" s="155">
        <v>41700</v>
      </c>
      <c r="E104" s="155"/>
      <c r="F104" s="155"/>
      <c r="G104" s="117"/>
      <c r="H104" s="147"/>
      <c r="I104" s="385"/>
    </row>
    <row r="105" spans="1:10">
      <c r="A105" s="6" t="s">
        <v>111</v>
      </c>
      <c r="B105" s="155"/>
      <c r="C105" s="155"/>
      <c r="D105" s="155"/>
      <c r="E105" s="155">
        <v>94.92</v>
      </c>
      <c r="F105" s="155"/>
      <c r="G105" s="117"/>
      <c r="H105" s="147"/>
      <c r="I105" s="385"/>
    </row>
    <row r="106" spans="1:10">
      <c r="A106" s="33"/>
      <c r="B106" s="33"/>
      <c r="C106" s="33"/>
      <c r="D106" s="33"/>
      <c r="E106" s="150"/>
      <c r="F106" s="150"/>
      <c r="G106" s="215"/>
      <c r="H106" s="152"/>
    </row>
    <row r="107" spans="1:10">
      <c r="A107" s="33"/>
      <c r="B107" s="121" t="s">
        <v>2511</v>
      </c>
      <c r="C107" s="121" t="s">
        <v>2387</v>
      </c>
      <c r="D107" s="121" t="s">
        <v>2334</v>
      </c>
      <c r="E107" s="121" t="s">
        <v>2160</v>
      </c>
      <c r="F107" s="121" t="s">
        <v>2161</v>
      </c>
      <c r="G107" s="390" t="s">
        <v>2578</v>
      </c>
      <c r="H107" s="372" t="s">
        <v>2657</v>
      </c>
      <c r="I107" s="374" t="s">
        <v>2659</v>
      </c>
    </row>
    <row r="108" spans="1:10">
      <c r="A108" s="66" t="s">
        <v>2722</v>
      </c>
      <c r="B108" s="385"/>
      <c r="C108" s="385"/>
      <c r="D108" s="385"/>
      <c r="E108" s="385"/>
      <c r="F108" s="385"/>
      <c r="G108" s="385"/>
      <c r="H108" s="7"/>
      <c r="I108" s="385"/>
    </row>
    <row r="109" spans="1:10">
      <c r="A109" s="66" t="s">
        <v>2723</v>
      </c>
      <c r="B109" s="233"/>
      <c r="C109" s="233"/>
      <c r="D109" s="233"/>
      <c r="E109" s="233"/>
      <c r="F109" s="233"/>
      <c r="G109" s="233"/>
      <c r="H109" s="7"/>
      <c r="I109" s="385"/>
    </row>
    <row r="110" spans="1:10">
      <c r="A110" s="66" t="s">
        <v>2724</v>
      </c>
      <c r="B110" s="233">
        <f t="shared" ref="B110:G110" si="8">B42+B43</f>
        <v>190000</v>
      </c>
      <c r="C110" s="233">
        <f t="shared" si="8"/>
        <v>190000</v>
      </c>
      <c r="D110" s="233">
        <f t="shared" si="8"/>
        <v>340000</v>
      </c>
      <c r="E110" s="233">
        <f t="shared" si="8"/>
        <v>220000</v>
      </c>
      <c r="F110" s="233">
        <f t="shared" si="8"/>
        <v>348054.984</v>
      </c>
      <c r="G110" s="233">
        <f t="shared" si="8"/>
        <v>322552.05700000003</v>
      </c>
      <c r="H110" s="375">
        <f>(G110-C110)/C110</f>
        <v>0.69764240526315802</v>
      </c>
      <c r="I110" s="375">
        <f>(G110-F110)/F110</f>
        <v>-7.3272695902553045E-2</v>
      </c>
    </row>
    <row r="111" spans="1:10">
      <c r="A111" s="66" t="s">
        <v>2727</v>
      </c>
      <c r="B111" s="385"/>
      <c r="C111" s="385"/>
      <c r="D111" s="385"/>
      <c r="E111" s="385"/>
      <c r="F111" s="385"/>
      <c r="G111" s="385"/>
      <c r="H111" s="385"/>
      <c r="I111" s="385"/>
    </row>
    <row r="112" spans="1:10">
      <c r="A112" s="66" t="s">
        <v>2725</v>
      </c>
      <c r="B112" s="385"/>
      <c r="C112" s="385"/>
      <c r="D112" s="385"/>
      <c r="E112" s="385"/>
      <c r="F112" s="385"/>
      <c r="G112" s="385"/>
      <c r="H112" s="385"/>
      <c r="I112" s="385"/>
    </row>
    <row r="113" spans="1:9">
      <c r="A113" s="66" t="s">
        <v>2726</v>
      </c>
      <c r="B113" s="190">
        <f t="shared" ref="B113:G113" si="9">B96+B100</f>
        <v>150</v>
      </c>
      <c r="C113" s="190">
        <f t="shared" si="9"/>
        <v>140</v>
      </c>
      <c r="D113" s="190">
        <f t="shared" si="9"/>
        <v>91</v>
      </c>
      <c r="E113" s="190">
        <f t="shared" si="9"/>
        <v>130</v>
      </c>
      <c r="F113" s="190">
        <f t="shared" si="9"/>
        <v>205.72800000000001</v>
      </c>
      <c r="G113" s="190">
        <f t="shared" si="9"/>
        <v>210.803</v>
      </c>
      <c r="H113" s="375">
        <f>(G113-C113)/C113</f>
        <v>0.50573571428571429</v>
      </c>
      <c r="I113" s="375">
        <f>(G113-F113)/F113</f>
        <v>2.4668494322600661E-2</v>
      </c>
    </row>
  </sheetData>
  <sortState ref="A43:G61">
    <sortCondition descending="1" ref="F44:F61"/>
  </sortState>
  <phoneticPr fontId="3" type="noConversion"/>
  <pageMargins left="0.60000000000000009" right="0.75000000000000011" top="0.57000000000000006" bottom="0.58000000000000007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4"/>
  <sheetViews>
    <sheetView view="pageLayout" topLeftCell="A54" zoomScale="180" workbookViewId="0">
      <selection activeCell="G71" sqref="G71"/>
    </sheetView>
  </sheetViews>
  <sheetFormatPr baseColWidth="10" defaultRowHeight="11" x14ac:dyDescent="0"/>
  <cols>
    <col min="1" max="1" width="9" style="32" customWidth="1"/>
    <col min="2" max="2" width="35.28515625" style="32" bestFit="1" customWidth="1"/>
    <col min="3" max="4" width="7" style="32" bestFit="1" customWidth="1"/>
    <col min="5" max="7" width="7.5703125" style="32" bestFit="1" customWidth="1"/>
    <col min="8" max="8" width="6.85546875" style="32" bestFit="1" customWidth="1"/>
    <col min="9" max="9" width="6.42578125" style="32" bestFit="1" customWidth="1"/>
    <col min="10" max="16384" width="10.7109375" style="32"/>
  </cols>
  <sheetData>
    <row r="2" spans="2:9" ht="16">
      <c r="B2" s="203" t="s">
        <v>2694</v>
      </c>
      <c r="H2" s="4"/>
    </row>
    <row r="3" spans="2:9">
      <c r="C3" s="22" t="s">
        <v>2066</v>
      </c>
      <c r="D3" s="22" t="s">
        <v>2067</v>
      </c>
      <c r="E3" s="22" t="s">
        <v>2068</v>
      </c>
      <c r="F3" s="22" t="s">
        <v>2251</v>
      </c>
      <c r="G3" s="237" t="s">
        <v>2578</v>
      </c>
      <c r="H3" s="82" t="s">
        <v>2691</v>
      </c>
      <c r="I3" s="88"/>
    </row>
    <row r="4" spans="2:9">
      <c r="B4" s="79" t="s">
        <v>2695</v>
      </c>
      <c r="C4" s="224"/>
      <c r="D4" s="224"/>
      <c r="E4" s="224"/>
      <c r="F4" s="224"/>
      <c r="G4" s="165"/>
      <c r="H4" s="89"/>
      <c r="I4" s="88"/>
    </row>
    <row r="5" spans="2:9">
      <c r="B5" s="79" t="s">
        <v>2696</v>
      </c>
      <c r="C5" s="224"/>
      <c r="D5" s="224"/>
      <c r="E5" s="224"/>
      <c r="F5" s="224">
        <f>F72</f>
        <v>110932846.724143</v>
      </c>
      <c r="G5" s="224">
        <v>120006028.688412</v>
      </c>
      <c r="H5" s="89"/>
      <c r="I5" s="88"/>
    </row>
    <row r="6" spans="2:9">
      <c r="B6" s="79" t="s">
        <v>2559</v>
      </c>
      <c r="C6" s="9"/>
      <c r="D6" s="9"/>
      <c r="E6" s="9"/>
      <c r="F6" s="9"/>
      <c r="G6" s="161"/>
      <c r="H6" s="4"/>
      <c r="I6" s="88"/>
    </row>
    <row r="7" spans="2:9">
      <c r="H7" s="4"/>
      <c r="I7" s="88"/>
    </row>
    <row r="8" spans="2:9">
      <c r="H8" s="4"/>
    </row>
    <row r="9" spans="2:9">
      <c r="H9" s="4"/>
    </row>
    <row r="10" spans="2:9">
      <c r="C10" s="22" t="s">
        <v>2066</v>
      </c>
      <c r="D10" s="22" t="s">
        <v>2067</v>
      </c>
      <c r="E10" s="22" t="s">
        <v>2068</v>
      </c>
      <c r="F10" s="22" t="s">
        <v>2251</v>
      </c>
      <c r="G10" s="237" t="s">
        <v>2578</v>
      </c>
      <c r="H10" s="209" t="s">
        <v>2658</v>
      </c>
      <c r="I10" s="209" t="s">
        <v>2660</v>
      </c>
    </row>
    <row r="11" spans="2:9">
      <c r="B11" s="395" t="s">
        <v>2656</v>
      </c>
      <c r="C11" s="225">
        <v>59000</v>
      </c>
      <c r="D11" s="225">
        <v>96000</v>
      </c>
      <c r="E11" s="225">
        <v>27400</v>
      </c>
      <c r="F11" s="225">
        <v>53300</v>
      </c>
      <c r="G11" s="225">
        <v>95300</v>
      </c>
      <c r="H11" s="57">
        <f>(G11-C11)/C11</f>
        <v>0.61525423728813555</v>
      </c>
      <c r="I11" s="57">
        <f>(G11-F11)/F11</f>
        <v>0.7879924953095685</v>
      </c>
    </row>
    <row r="12" spans="2:9">
      <c r="B12" s="395" t="s">
        <v>2705</v>
      </c>
      <c r="C12" s="225">
        <v>3848805.51</v>
      </c>
      <c r="D12" s="225">
        <v>6252911.3600000003</v>
      </c>
      <c r="E12" s="396">
        <v>6729542.5999999996</v>
      </c>
      <c r="F12" s="225" t="s">
        <v>73</v>
      </c>
      <c r="G12" s="225" t="s">
        <v>73</v>
      </c>
      <c r="H12" s="57"/>
      <c r="I12" s="57"/>
    </row>
    <row r="13" spans="2:9">
      <c r="B13" s="395" t="s">
        <v>2090</v>
      </c>
      <c r="C13" s="225">
        <v>13482.727999999999</v>
      </c>
      <c r="D13" s="225">
        <v>13791.410086</v>
      </c>
      <c r="E13" s="225">
        <v>111112.74069999999</v>
      </c>
      <c r="F13" s="225">
        <v>112065.4512</v>
      </c>
      <c r="G13" s="225">
        <v>111472.7898</v>
      </c>
      <c r="H13" s="57">
        <f t="shared" ref="H13:H72" si="0">(G13-C13)/C13</f>
        <v>7.2678216010884444</v>
      </c>
      <c r="I13" s="57">
        <f t="shared" ref="I13:I70" si="1">(G13-F13)/F13</f>
        <v>-5.288529102000325E-3</v>
      </c>
    </row>
    <row r="14" spans="2:9">
      <c r="B14" s="395" t="s">
        <v>2219</v>
      </c>
      <c r="C14" s="225">
        <v>23521</v>
      </c>
      <c r="D14" s="225">
        <v>20392</v>
      </c>
      <c r="E14" s="225">
        <v>13893</v>
      </c>
      <c r="F14" s="225">
        <v>11862</v>
      </c>
      <c r="G14" s="225">
        <v>12276.14</v>
      </c>
      <c r="H14" s="57">
        <f t="shared" si="0"/>
        <v>-0.47807746269291274</v>
      </c>
      <c r="I14" s="57">
        <f t="shared" si="1"/>
        <v>3.4913168099814484E-2</v>
      </c>
    </row>
    <row r="15" spans="2:9">
      <c r="B15" s="395" t="s">
        <v>2010</v>
      </c>
      <c r="C15" s="225">
        <v>775152.3</v>
      </c>
      <c r="D15" s="225">
        <v>501910.5</v>
      </c>
      <c r="E15" s="225">
        <v>182125.2</v>
      </c>
      <c r="F15" s="225">
        <v>67876</v>
      </c>
      <c r="G15" s="225">
        <v>64289.69</v>
      </c>
      <c r="H15" s="57">
        <f t="shared" si="0"/>
        <v>-0.91706185997254996</v>
      </c>
      <c r="I15" s="57">
        <f t="shared" si="1"/>
        <v>-5.2836201308267987E-2</v>
      </c>
    </row>
    <row r="16" spans="2:9">
      <c r="B16" s="395" t="s">
        <v>2344</v>
      </c>
      <c r="C16" s="225">
        <v>122962</v>
      </c>
      <c r="D16" s="225">
        <v>323762</v>
      </c>
      <c r="E16" s="225">
        <v>326616.52</v>
      </c>
      <c r="F16" s="225">
        <v>373269.40600000002</v>
      </c>
      <c r="G16" s="225">
        <v>423877.67959999997</v>
      </c>
      <c r="H16" s="57">
        <f t="shared" si="0"/>
        <v>2.4472249930872949</v>
      </c>
      <c r="I16" s="57">
        <f t="shared" si="1"/>
        <v>0.13558109179727404</v>
      </c>
    </row>
    <row r="17" spans="2:9">
      <c r="B17" s="395" t="s">
        <v>2700</v>
      </c>
      <c r="C17" s="225">
        <v>128241.57</v>
      </c>
      <c r="D17" s="225">
        <v>81477.78</v>
      </c>
      <c r="E17" s="397">
        <v>87094.51</v>
      </c>
      <c r="F17" s="225"/>
      <c r="G17" s="225"/>
      <c r="H17" s="57">
        <f t="shared" si="0"/>
        <v>-1</v>
      </c>
      <c r="I17" s="57"/>
    </row>
    <row r="18" spans="2:9">
      <c r="B18" s="395" t="s">
        <v>2013</v>
      </c>
      <c r="C18" s="225">
        <v>1637039</v>
      </c>
      <c r="D18" s="225">
        <v>1874089</v>
      </c>
      <c r="E18" s="225">
        <v>3792647</v>
      </c>
      <c r="F18" s="225">
        <v>4511165</v>
      </c>
      <c r="G18" s="225">
        <v>4392545</v>
      </c>
      <c r="H18" s="57">
        <f t="shared" si="0"/>
        <v>1.6832256287113503</v>
      </c>
      <c r="I18" s="57">
        <f t="shared" si="1"/>
        <v>-2.6294759779347462E-2</v>
      </c>
    </row>
    <row r="19" spans="2:9">
      <c r="B19" s="395" t="s">
        <v>2164</v>
      </c>
      <c r="C19" s="225">
        <v>1109309.1000000001</v>
      </c>
      <c r="D19" s="225">
        <v>835736.7</v>
      </c>
      <c r="E19" s="225">
        <v>867006.2</v>
      </c>
      <c r="F19" s="225">
        <v>730507.6</v>
      </c>
      <c r="G19" s="225">
        <v>938728.8</v>
      </c>
      <c r="H19" s="57">
        <f t="shared" si="0"/>
        <v>-0.15377165841333135</v>
      </c>
      <c r="I19" s="57">
        <f t="shared" si="1"/>
        <v>0.28503632268849782</v>
      </c>
    </row>
    <row r="20" spans="2:9">
      <c r="B20" s="395" t="s">
        <v>1920</v>
      </c>
      <c r="C20" s="225">
        <v>625981.99690000003</v>
      </c>
      <c r="D20" s="225">
        <v>2248235.8739999998</v>
      </c>
      <c r="E20" s="225">
        <v>3540784.96374</v>
      </c>
      <c r="F20" s="225">
        <v>4415602.4390000002</v>
      </c>
      <c r="G20" s="225">
        <v>4875359.034</v>
      </c>
      <c r="H20" s="57">
        <f t="shared" si="0"/>
        <v>6.7883374572173745</v>
      </c>
      <c r="I20" s="57">
        <f t="shared" si="1"/>
        <v>0.10412092151668451</v>
      </c>
    </row>
    <row r="21" spans="2:9">
      <c r="B21" s="395" t="s">
        <v>2150</v>
      </c>
      <c r="C21" s="225">
        <v>8653412</v>
      </c>
      <c r="D21" s="225">
        <v>7725743</v>
      </c>
      <c r="E21" s="225">
        <v>9333571.841</v>
      </c>
      <c r="F21" s="225">
        <v>10551200.577</v>
      </c>
      <c r="G21" s="225">
        <v>4570007.6710000001</v>
      </c>
      <c r="H21" s="57">
        <f t="shared" si="0"/>
        <v>-0.47188372967795822</v>
      </c>
      <c r="I21" s="57">
        <f t="shared" si="1"/>
        <v>-0.56687320673612096</v>
      </c>
    </row>
    <row r="22" spans="2:9">
      <c r="B22" s="395" t="s">
        <v>2081</v>
      </c>
      <c r="C22" s="225">
        <v>88283</v>
      </c>
      <c r="D22" s="225">
        <v>60059</v>
      </c>
      <c r="E22" s="225">
        <v>72344.978459999998</v>
      </c>
      <c r="F22" s="225">
        <v>213311.79925000001</v>
      </c>
      <c r="G22" s="225">
        <v>100760.71610000001</v>
      </c>
      <c r="H22" s="57">
        <f t="shared" si="0"/>
        <v>0.14133769921728992</v>
      </c>
      <c r="I22" s="57">
        <f t="shared" si="1"/>
        <v>-0.52763646242602302</v>
      </c>
    </row>
    <row r="23" spans="2:9">
      <c r="B23" s="395" t="s">
        <v>1834</v>
      </c>
      <c r="C23" s="225">
        <v>24241.94</v>
      </c>
      <c r="D23" s="225">
        <v>24384.564999999999</v>
      </c>
      <c r="E23" s="225">
        <v>63728.001210000002</v>
      </c>
      <c r="F23" s="225">
        <v>47390.003810000002</v>
      </c>
      <c r="G23" s="225">
        <v>62388.398150000001</v>
      </c>
      <c r="H23" s="57">
        <f t="shared" si="0"/>
        <v>1.5735728308047956</v>
      </c>
      <c r="I23" s="57">
        <f t="shared" si="1"/>
        <v>0.31648856581934082</v>
      </c>
    </row>
    <row r="24" spans="2:9">
      <c r="B24" s="32" t="s">
        <v>2011</v>
      </c>
      <c r="C24" s="225" t="s">
        <v>73</v>
      </c>
      <c r="D24" s="225">
        <v>603346</v>
      </c>
      <c r="E24" s="225">
        <v>648670</v>
      </c>
      <c r="F24" s="398">
        <v>61174.672173999999</v>
      </c>
      <c r="G24" s="225" t="s">
        <v>73</v>
      </c>
      <c r="H24" s="57"/>
      <c r="I24" s="57"/>
    </row>
    <row r="25" spans="2:9">
      <c r="B25" s="6" t="s">
        <v>2704</v>
      </c>
      <c r="C25" s="225">
        <v>950000</v>
      </c>
      <c r="D25" s="225">
        <v>700000</v>
      </c>
      <c r="E25" s="225" t="s">
        <v>73</v>
      </c>
      <c r="F25" s="225" t="s">
        <v>73</v>
      </c>
      <c r="G25" s="225" t="s">
        <v>73</v>
      </c>
      <c r="H25" s="57"/>
      <c r="I25" s="57"/>
    </row>
    <row r="26" spans="2:9">
      <c r="B26" s="395" t="s">
        <v>2023</v>
      </c>
      <c r="C26" s="225">
        <v>21452</v>
      </c>
      <c r="D26" s="225">
        <v>23191</v>
      </c>
      <c r="E26" s="225">
        <v>27574</v>
      </c>
      <c r="F26" s="225">
        <v>27785</v>
      </c>
      <c r="G26" s="225">
        <v>28221</v>
      </c>
      <c r="H26" s="57">
        <f t="shared" si="0"/>
        <v>0.31554167443595005</v>
      </c>
      <c r="I26" s="57">
        <f t="shared" si="1"/>
        <v>1.5691920100773797E-2</v>
      </c>
    </row>
    <row r="27" spans="2:9">
      <c r="B27" s="32" t="s">
        <v>2084</v>
      </c>
      <c r="C27" s="225">
        <v>281200</v>
      </c>
      <c r="D27" s="225">
        <v>142400</v>
      </c>
      <c r="E27" s="225">
        <v>344820</v>
      </c>
      <c r="F27" s="399">
        <v>137045.9</v>
      </c>
      <c r="G27" s="225" t="s">
        <v>73</v>
      </c>
      <c r="H27" s="57"/>
      <c r="I27" s="57"/>
    </row>
    <row r="28" spans="2:9">
      <c r="B28" s="395" t="s">
        <v>2699</v>
      </c>
      <c r="C28" s="225" t="s">
        <v>73</v>
      </c>
      <c r="D28" s="225" t="s">
        <v>73</v>
      </c>
      <c r="E28" s="225" t="s">
        <v>73</v>
      </c>
      <c r="F28" s="225">
        <v>8133060</v>
      </c>
      <c r="G28" s="225">
        <v>2443060</v>
      </c>
      <c r="H28" s="57"/>
      <c r="I28" s="57">
        <f t="shared" si="1"/>
        <v>-0.69961367554155507</v>
      </c>
    </row>
    <row r="29" spans="2:9">
      <c r="B29" s="395" t="s">
        <v>2698</v>
      </c>
      <c r="C29" s="225">
        <v>239073</v>
      </c>
      <c r="D29" s="225">
        <v>1031434</v>
      </c>
      <c r="E29" s="225">
        <v>2480416.0021099099</v>
      </c>
      <c r="F29" s="225">
        <v>2563660</v>
      </c>
      <c r="G29" s="225">
        <v>2864570</v>
      </c>
      <c r="H29" s="57">
        <f t="shared" si="0"/>
        <v>10.981988764937906</v>
      </c>
      <c r="I29" s="57">
        <f t="shared" si="1"/>
        <v>0.11737515895243519</v>
      </c>
    </row>
    <row r="30" spans="2:9">
      <c r="B30" s="395" t="s">
        <v>2346</v>
      </c>
      <c r="C30" s="225">
        <v>3527455</v>
      </c>
      <c r="D30" s="225">
        <v>6656325</v>
      </c>
      <c r="E30" s="225">
        <v>6362683</v>
      </c>
      <c r="F30" s="225">
        <v>2990591</v>
      </c>
      <c r="G30" s="225">
        <v>2505143</v>
      </c>
      <c r="H30" s="57">
        <f t="shared" si="0"/>
        <v>-0.28981574534614901</v>
      </c>
      <c r="I30" s="57">
        <f t="shared" si="1"/>
        <v>-0.16232510563965449</v>
      </c>
    </row>
    <row r="31" spans="2:9">
      <c r="B31" s="32" t="s">
        <v>2307</v>
      </c>
      <c r="C31" s="225">
        <v>540.97</v>
      </c>
      <c r="D31" s="225">
        <v>1083.9000000000001</v>
      </c>
      <c r="E31" s="225">
        <v>1573.43</v>
      </c>
      <c r="F31" s="225">
        <v>1252.1600000000001</v>
      </c>
      <c r="G31" s="225" t="s">
        <v>73</v>
      </c>
      <c r="H31" s="57"/>
      <c r="I31" s="57"/>
    </row>
    <row r="32" spans="2:9">
      <c r="B32" s="395" t="s">
        <v>2237</v>
      </c>
      <c r="C32" s="225">
        <v>6681808</v>
      </c>
      <c r="D32" s="225">
        <v>7653155</v>
      </c>
      <c r="E32" s="225">
        <v>10260509.865563899</v>
      </c>
      <c r="F32" s="225">
        <v>11404329.9792566</v>
      </c>
      <c r="G32" s="225">
        <v>9900632</v>
      </c>
      <c r="H32" s="57">
        <f t="shared" si="0"/>
        <v>0.48172949596875575</v>
      </c>
      <c r="I32" s="57">
        <f t="shared" si="1"/>
        <v>-0.13185325065055858</v>
      </c>
    </row>
    <row r="33" spans="2:9">
      <c r="B33" s="395" t="s">
        <v>2226</v>
      </c>
      <c r="C33" s="225">
        <v>2100000</v>
      </c>
      <c r="D33" s="225">
        <v>1800000</v>
      </c>
      <c r="E33" s="225">
        <v>2653801.14</v>
      </c>
      <c r="F33" s="225">
        <v>2300241.9900000002</v>
      </c>
      <c r="G33" s="225">
        <v>2127123.0099999998</v>
      </c>
      <c r="H33" s="57">
        <f t="shared" si="0"/>
        <v>1.2915719047618941E-2</v>
      </c>
      <c r="I33" s="57">
        <f t="shared" si="1"/>
        <v>-7.5261203278877808E-2</v>
      </c>
    </row>
    <row r="34" spans="2:9">
      <c r="B34" s="395" t="s">
        <v>2118</v>
      </c>
      <c r="C34" s="225">
        <v>42100</v>
      </c>
      <c r="D34" s="225">
        <v>32000</v>
      </c>
      <c r="E34" s="225">
        <v>19431.3</v>
      </c>
      <c r="F34" s="225">
        <v>24000.1</v>
      </c>
      <c r="G34" s="225">
        <v>24155.4</v>
      </c>
      <c r="H34" s="57">
        <f t="shared" si="0"/>
        <v>-0.42623752969121137</v>
      </c>
      <c r="I34" s="57">
        <f t="shared" si="1"/>
        <v>6.4708063716402402E-3</v>
      </c>
    </row>
    <row r="35" spans="2:9">
      <c r="B35" s="32" t="s">
        <v>2275</v>
      </c>
      <c r="C35" s="225" t="s">
        <v>73</v>
      </c>
      <c r="D35" s="225">
        <v>504355</v>
      </c>
      <c r="E35" s="225">
        <v>395701</v>
      </c>
      <c r="F35" s="225">
        <v>105729.5489224</v>
      </c>
      <c r="G35" s="225"/>
      <c r="H35" s="57"/>
      <c r="I35" s="57">
        <f t="shared" si="1"/>
        <v>-1</v>
      </c>
    </row>
    <row r="36" spans="2:9">
      <c r="B36" s="395" t="s">
        <v>116</v>
      </c>
      <c r="C36" s="225">
        <v>2775</v>
      </c>
      <c r="D36" s="225">
        <v>1967.5</v>
      </c>
      <c r="E36" s="400">
        <v>45316.65</v>
      </c>
      <c r="F36" s="225" t="s">
        <v>73</v>
      </c>
      <c r="G36" s="225" t="s">
        <v>73</v>
      </c>
      <c r="H36" s="57"/>
      <c r="I36" s="57"/>
    </row>
    <row r="37" spans="2:9">
      <c r="B37" s="395" t="s">
        <v>2697</v>
      </c>
      <c r="C37" s="225">
        <v>2929005</v>
      </c>
      <c r="D37" s="225">
        <v>8523072.8000000007</v>
      </c>
      <c r="E37" s="225">
        <v>8284747.7000000002</v>
      </c>
      <c r="F37" s="225">
        <v>5798232</v>
      </c>
      <c r="G37" s="225">
        <v>6690804</v>
      </c>
      <c r="H37" s="57">
        <f t="shared" si="0"/>
        <v>1.2843265887221087</v>
      </c>
      <c r="I37" s="57">
        <f t="shared" si="1"/>
        <v>0.1539386488846945</v>
      </c>
    </row>
    <row r="38" spans="2:9">
      <c r="B38" s="395" t="s">
        <v>1924</v>
      </c>
      <c r="C38" s="225">
        <v>4492.53</v>
      </c>
      <c r="D38" s="225">
        <v>4878.78</v>
      </c>
      <c r="E38" s="225">
        <v>30906.36</v>
      </c>
      <c r="F38" s="225">
        <v>31902.3315</v>
      </c>
      <c r="G38" s="225">
        <v>38616.427219999998</v>
      </c>
      <c r="H38" s="57">
        <f t="shared" si="0"/>
        <v>7.5956971283441623</v>
      </c>
      <c r="I38" s="57">
        <f t="shared" si="1"/>
        <v>0.21045783816772129</v>
      </c>
    </row>
    <row r="39" spans="2:9">
      <c r="B39" s="395" t="s">
        <v>2273</v>
      </c>
      <c r="C39" s="225">
        <v>80327</v>
      </c>
      <c r="D39" s="225">
        <v>69819.5</v>
      </c>
      <c r="E39" s="225">
        <v>74114.672000000006</v>
      </c>
      <c r="F39" s="225">
        <v>110164.952</v>
      </c>
      <c r="G39" s="225">
        <v>72777.120602800002</v>
      </c>
      <c r="H39" s="57">
        <f t="shared" si="0"/>
        <v>-9.3989311155651262E-2</v>
      </c>
      <c r="I39" s="57">
        <f t="shared" si="1"/>
        <v>-0.33938045375084447</v>
      </c>
    </row>
    <row r="40" spans="2:9">
      <c r="B40" s="395" t="s">
        <v>2119</v>
      </c>
      <c r="C40" s="225">
        <v>22517.21</v>
      </c>
      <c r="D40" s="225">
        <v>23000.14</v>
      </c>
      <c r="E40" s="225">
        <v>15987.33468</v>
      </c>
      <c r="F40" s="225">
        <v>17723.219819999998</v>
      </c>
      <c r="G40" s="225">
        <v>16080.194740000001</v>
      </c>
      <c r="H40" s="57">
        <f t="shared" si="0"/>
        <v>-0.28587090763020812</v>
      </c>
      <c r="I40" s="57">
        <f t="shared" si="1"/>
        <v>-9.270466070425333E-2</v>
      </c>
    </row>
    <row r="41" spans="2:9">
      <c r="B41" s="395" t="s">
        <v>2103</v>
      </c>
      <c r="C41" s="225">
        <v>680000</v>
      </c>
      <c r="D41" s="225">
        <v>1300000</v>
      </c>
      <c r="E41" s="225">
        <v>3460665.69329168</v>
      </c>
      <c r="F41" s="225">
        <v>4680000</v>
      </c>
      <c r="G41" s="225">
        <v>5900000</v>
      </c>
      <c r="H41" s="57">
        <f t="shared" si="0"/>
        <v>7.6764705882352944</v>
      </c>
      <c r="I41" s="57">
        <f t="shared" si="1"/>
        <v>0.2606837606837607</v>
      </c>
    </row>
    <row r="42" spans="2:9">
      <c r="B42" s="395" t="s">
        <v>2651</v>
      </c>
      <c r="C42" s="225" t="s">
        <v>73</v>
      </c>
      <c r="D42" s="225" t="s">
        <v>73</v>
      </c>
      <c r="E42" s="225" t="s">
        <v>73</v>
      </c>
      <c r="F42" s="225" t="s">
        <v>73</v>
      </c>
      <c r="G42" s="225">
        <v>1291365.3629999999</v>
      </c>
      <c r="H42" s="57"/>
      <c r="I42" s="57"/>
    </row>
    <row r="43" spans="2:9">
      <c r="B43" s="395" t="s">
        <v>2008</v>
      </c>
      <c r="C43" s="225">
        <v>70777.56</v>
      </c>
      <c r="D43" s="225">
        <v>78291.91</v>
      </c>
      <c r="E43" s="225">
        <v>61911.16</v>
      </c>
      <c r="F43" s="225">
        <v>70080</v>
      </c>
      <c r="G43" s="225">
        <v>172375.1</v>
      </c>
      <c r="H43" s="57">
        <f t="shared" si="0"/>
        <v>1.4354484669999927</v>
      </c>
      <c r="I43" s="57">
        <f t="shared" si="1"/>
        <v>1.4596903538812787</v>
      </c>
    </row>
    <row r="44" spans="2:9">
      <c r="B44" s="395" t="s">
        <v>2137</v>
      </c>
      <c r="C44" s="225" t="s">
        <v>73</v>
      </c>
      <c r="D44" s="225">
        <v>184937.79</v>
      </c>
      <c r="E44" s="225">
        <v>2254256</v>
      </c>
      <c r="F44" s="225">
        <v>1931311.6</v>
      </c>
      <c r="G44" s="225">
        <v>1559696</v>
      </c>
      <c r="H44" s="57"/>
      <c r="I44" s="57">
        <f t="shared" si="1"/>
        <v>-0.19241617976094591</v>
      </c>
    </row>
    <row r="45" spans="2:9">
      <c r="B45" s="395" t="s">
        <v>2060</v>
      </c>
      <c r="C45" s="225">
        <v>5754052</v>
      </c>
      <c r="D45" s="225">
        <v>6182875</v>
      </c>
      <c r="E45" s="225">
        <v>7660779</v>
      </c>
      <c r="F45" s="225">
        <v>9826625</v>
      </c>
      <c r="G45" s="225">
        <v>8933270</v>
      </c>
      <c r="H45" s="57">
        <f t="shared" si="0"/>
        <v>0.55251812114315269</v>
      </c>
      <c r="I45" s="57">
        <f t="shared" si="1"/>
        <v>-9.0911681274089523E-2</v>
      </c>
    </row>
    <row r="46" spans="2:9">
      <c r="B46" s="395" t="s">
        <v>2270</v>
      </c>
      <c r="C46" s="225">
        <v>2641665.15</v>
      </c>
      <c r="D46" s="225">
        <v>4153611</v>
      </c>
      <c r="E46" s="225">
        <v>6831624</v>
      </c>
      <c r="F46" s="225">
        <v>7657077</v>
      </c>
      <c r="G46" s="225">
        <v>8960370</v>
      </c>
      <c r="H46" s="57">
        <f t="shared" si="0"/>
        <v>2.3919401177700359</v>
      </c>
      <c r="I46" s="57">
        <f t="shared" si="1"/>
        <v>0.17020763928585281</v>
      </c>
    </row>
    <row r="47" spans="2:9">
      <c r="B47" s="395" t="s">
        <v>2018</v>
      </c>
      <c r="C47" s="225">
        <v>2984993.5</v>
      </c>
      <c r="D47" s="225">
        <v>2909113.3</v>
      </c>
      <c r="E47" s="225">
        <v>2994311</v>
      </c>
      <c r="F47" s="225">
        <v>3686965</v>
      </c>
      <c r="G47" s="225">
        <v>2872460</v>
      </c>
      <c r="H47" s="57">
        <f t="shared" si="0"/>
        <v>-3.7699747084876396E-2</v>
      </c>
      <c r="I47" s="57">
        <f t="shared" si="1"/>
        <v>-0.22091476322666476</v>
      </c>
    </row>
    <row r="48" spans="2:9">
      <c r="B48" s="395" t="s">
        <v>2260</v>
      </c>
      <c r="C48" s="225">
        <v>830000</v>
      </c>
      <c r="D48" s="225">
        <v>550000</v>
      </c>
      <c r="E48" s="225">
        <v>456587</v>
      </c>
      <c r="F48" s="225">
        <v>549263</v>
      </c>
      <c r="G48" s="225">
        <v>627998.81999999995</v>
      </c>
      <c r="H48" s="57">
        <f t="shared" si="0"/>
        <v>-0.24337491566265065</v>
      </c>
      <c r="I48" s="57">
        <f t="shared" si="1"/>
        <v>0.14334812284825293</v>
      </c>
    </row>
    <row r="49" spans="2:9">
      <c r="B49" s="395" t="s">
        <v>2266</v>
      </c>
      <c r="C49" s="225">
        <v>141477</v>
      </c>
      <c r="D49" s="225">
        <v>168000</v>
      </c>
      <c r="E49" s="225">
        <v>206897.6</v>
      </c>
      <c r="F49" s="225">
        <v>365085.00199999998</v>
      </c>
      <c r="G49" s="225">
        <v>486787.6</v>
      </c>
      <c r="H49" s="57">
        <f t="shared" si="0"/>
        <v>2.440754327558543</v>
      </c>
      <c r="I49" s="57">
        <f t="shared" si="1"/>
        <v>0.33335414309898165</v>
      </c>
    </row>
    <row r="50" spans="2:9">
      <c r="B50" s="395" t="s">
        <v>2189</v>
      </c>
      <c r="C50" s="225">
        <v>71726.240000000005</v>
      </c>
      <c r="D50" s="225">
        <v>73985.524952299995</v>
      </c>
      <c r="E50" s="225">
        <v>125602.60400000001</v>
      </c>
      <c r="F50" s="225">
        <v>96175.815610000005</v>
      </c>
      <c r="G50" s="225">
        <v>93115.1</v>
      </c>
      <c r="H50" s="57">
        <f t="shared" si="0"/>
        <v>0.29820132771493391</v>
      </c>
      <c r="I50" s="57">
        <f t="shared" si="1"/>
        <v>-3.1824171082795137E-2</v>
      </c>
    </row>
    <row r="51" spans="2:9">
      <c r="B51" s="395" t="s">
        <v>2100</v>
      </c>
      <c r="C51" s="225" t="s">
        <v>73</v>
      </c>
      <c r="D51" s="81" t="s">
        <v>73</v>
      </c>
      <c r="E51" s="81" t="s">
        <v>73</v>
      </c>
      <c r="F51" s="225">
        <v>73502.3</v>
      </c>
      <c r="G51" s="225">
        <v>46649.1</v>
      </c>
      <c r="H51" s="57"/>
      <c r="I51" s="57">
        <f t="shared" si="1"/>
        <v>-0.365338227511248</v>
      </c>
    </row>
    <row r="52" spans="2:9">
      <c r="B52" s="395" t="s">
        <v>2193</v>
      </c>
      <c r="C52" s="225">
        <v>2600000</v>
      </c>
      <c r="D52" s="225">
        <v>1900000</v>
      </c>
      <c r="E52" s="225">
        <v>2000000</v>
      </c>
      <c r="F52" s="225">
        <v>5602494.6189999999</v>
      </c>
      <c r="G52" s="225">
        <v>11412730.123</v>
      </c>
      <c r="H52" s="57">
        <f t="shared" si="0"/>
        <v>3.3895115857692306</v>
      </c>
      <c r="I52" s="57">
        <f t="shared" si="1"/>
        <v>1.0370800686350468</v>
      </c>
    </row>
    <row r="53" spans="2:9">
      <c r="B53" s="395" t="s">
        <v>2701</v>
      </c>
      <c r="C53" s="225">
        <v>72450</v>
      </c>
      <c r="D53" s="225">
        <v>71864.23</v>
      </c>
      <c r="E53" s="401">
        <v>74914.979000000007</v>
      </c>
      <c r="F53" s="225" t="s">
        <v>73</v>
      </c>
      <c r="G53" s="225" t="s">
        <v>73</v>
      </c>
      <c r="H53" s="57"/>
      <c r="I53" s="57"/>
    </row>
    <row r="54" spans="2:9">
      <c r="B54" s="395" t="s">
        <v>2348</v>
      </c>
      <c r="C54" s="225">
        <v>998858.9</v>
      </c>
      <c r="D54" s="225">
        <v>1002413.8</v>
      </c>
      <c r="E54" s="225">
        <v>505206.6</v>
      </c>
      <c r="F54" s="225">
        <v>477867</v>
      </c>
      <c r="G54" s="225">
        <v>1248079.7</v>
      </c>
      <c r="H54" s="57">
        <f t="shared" si="0"/>
        <v>0.2495055107383034</v>
      </c>
      <c r="I54" s="57">
        <f t="shared" si="1"/>
        <v>1.6117721039536104</v>
      </c>
    </row>
    <row r="55" spans="2:9">
      <c r="B55" s="395" t="s">
        <v>1878</v>
      </c>
      <c r="C55" s="225">
        <v>1294656</v>
      </c>
      <c r="D55" s="225">
        <v>595640</v>
      </c>
      <c r="E55" s="225">
        <v>983200</v>
      </c>
      <c r="F55" s="225">
        <v>1112641.9080000001</v>
      </c>
      <c r="G55" s="225">
        <v>916322.98699999996</v>
      </c>
      <c r="H55" s="57">
        <f t="shared" si="0"/>
        <v>-0.29222667102303629</v>
      </c>
      <c r="I55" s="57">
        <f t="shared" si="1"/>
        <v>-0.17644393905033467</v>
      </c>
    </row>
    <row r="56" spans="2:9">
      <c r="B56" s="395" t="s">
        <v>2086</v>
      </c>
      <c r="C56" s="225">
        <v>4203.8940000000002</v>
      </c>
      <c r="D56" s="225">
        <v>115671.413055</v>
      </c>
      <c r="E56" s="225">
        <v>117695.54016999999</v>
      </c>
      <c r="F56" s="225">
        <v>115348.5886</v>
      </c>
      <c r="G56" s="225">
        <v>115859.19064</v>
      </c>
      <c r="H56" s="57">
        <f t="shared" si="0"/>
        <v>26.559969552039131</v>
      </c>
      <c r="I56" s="57">
        <f t="shared" si="1"/>
        <v>4.4265998067010408E-3</v>
      </c>
    </row>
    <row r="57" spans="2:9">
      <c r="B57" s="395" t="s">
        <v>2655</v>
      </c>
      <c r="C57" s="225">
        <v>622985</v>
      </c>
      <c r="D57" s="225">
        <v>758337</v>
      </c>
      <c r="E57" s="225">
        <v>2585729.80789987</v>
      </c>
      <c r="F57" s="225">
        <v>2300630</v>
      </c>
      <c r="G57" s="225">
        <v>763489</v>
      </c>
      <c r="H57" s="57">
        <f t="shared" si="0"/>
        <v>0.2255335200687015</v>
      </c>
      <c r="I57" s="57">
        <f t="shared" si="1"/>
        <v>-0.66813916188174538</v>
      </c>
    </row>
    <row r="58" spans="2:9">
      <c r="B58" s="32" t="s">
        <v>2349</v>
      </c>
      <c r="C58" s="225">
        <v>273272</v>
      </c>
      <c r="D58" s="225">
        <v>366583</v>
      </c>
      <c r="E58" s="225">
        <v>566635</v>
      </c>
      <c r="F58" s="225">
        <v>407239.6</v>
      </c>
      <c r="G58" s="225" t="s">
        <v>73</v>
      </c>
      <c r="H58" s="57"/>
      <c r="I58" s="57"/>
    </row>
    <row r="59" spans="2:9">
      <c r="B59" s="395" t="s">
        <v>2277</v>
      </c>
      <c r="C59" s="225">
        <v>3640</v>
      </c>
      <c r="D59" s="225">
        <v>3630</v>
      </c>
      <c r="E59" s="225">
        <v>115817</v>
      </c>
      <c r="F59" s="225">
        <v>103792</v>
      </c>
      <c r="G59" s="225">
        <v>81399</v>
      </c>
      <c r="H59" s="57">
        <f t="shared" si="0"/>
        <v>21.362362637362637</v>
      </c>
      <c r="I59" s="57">
        <f t="shared" si="1"/>
        <v>-0.21574880530291352</v>
      </c>
    </row>
    <row r="60" spans="2:9">
      <c r="B60" s="395" t="s">
        <v>2196</v>
      </c>
      <c r="C60" s="225">
        <v>1482625</v>
      </c>
      <c r="D60" s="225">
        <v>1512580</v>
      </c>
      <c r="E60" s="225">
        <v>2390696.2799999998</v>
      </c>
      <c r="F60" s="225">
        <v>2619361.8080000002</v>
      </c>
      <c r="G60" s="225">
        <v>2252388.9249999998</v>
      </c>
      <c r="H60" s="57">
        <f t="shared" si="0"/>
        <v>0.51918989967119122</v>
      </c>
      <c r="I60" s="57">
        <f t="shared" si="1"/>
        <v>-0.14010011212624368</v>
      </c>
    </row>
    <row r="61" spans="2:9">
      <c r="B61" s="32" t="s">
        <v>2211</v>
      </c>
      <c r="C61" s="81" t="s">
        <v>73</v>
      </c>
      <c r="D61" s="81" t="s">
        <v>73</v>
      </c>
      <c r="E61" s="81" t="s">
        <v>73</v>
      </c>
      <c r="F61" s="225">
        <v>18570</v>
      </c>
      <c r="G61" s="81" t="s">
        <v>73</v>
      </c>
      <c r="H61" s="57"/>
      <c r="I61" s="57"/>
    </row>
    <row r="62" spans="2:9">
      <c r="B62" s="395" t="s">
        <v>2144</v>
      </c>
      <c r="C62" s="225">
        <v>669547.32999999996</v>
      </c>
      <c r="D62" s="225">
        <v>1073400.48</v>
      </c>
      <c r="E62" s="225">
        <v>3828065.89</v>
      </c>
      <c r="F62" s="225">
        <v>1545525.1</v>
      </c>
      <c r="G62" s="225">
        <v>6951731.79256</v>
      </c>
      <c r="H62" s="57">
        <f t="shared" si="0"/>
        <v>9.3827339473670968</v>
      </c>
      <c r="I62" s="57">
        <f t="shared" si="1"/>
        <v>3.4979740494411899</v>
      </c>
    </row>
    <row r="63" spans="2:9">
      <c r="B63" s="395" t="s">
        <v>206</v>
      </c>
      <c r="C63" s="225">
        <v>157088</v>
      </c>
      <c r="D63" s="81" t="s">
        <v>73</v>
      </c>
      <c r="E63" s="81" t="s">
        <v>73</v>
      </c>
      <c r="F63" s="81" t="s">
        <v>73</v>
      </c>
      <c r="G63" s="225">
        <v>2070.6019999999999</v>
      </c>
      <c r="H63" s="57">
        <f t="shared" si="0"/>
        <v>-0.98681884039519241</v>
      </c>
      <c r="I63" s="57"/>
    </row>
    <row r="64" spans="2:9">
      <c r="B64" s="395" t="s">
        <v>2014</v>
      </c>
      <c r="C64" s="225">
        <v>469458</v>
      </c>
      <c r="D64" s="225">
        <v>703986.5</v>
      </c>
      <c r="E64" s="225">
        <v>3859756.2</v>
      </c>
      <c r="F64" s="225">
        <v>4446840</v>
      </c>
      <c r="G64" s="225">
        <v>6550410.2999999998</v>
      </c>
      <c r="H64" s="57">
        <f t="shared" si="0"/>
        <v>12.9531338266682</v>
      </c>
      <c r="I64" s="57">
        <f t="shared" si="1"/>
        <v>0.47304834444234556</v>
      </c>
    </row>
    <row r="65" spans="2:9">
      <c r="B65" s="395" t="s">
        <v>2131</v>
      </c>
      <c r="C65" s="225">
        <v>1372992</v>
      </c>
      <c r="D65" s="225">
        <v>1501380</v>
      </c>
      <c r="E65" s="225">
        <v>2184410.9</v>
      </c>
      <c r="F65" s="225">
        <v>2322823.1779999998</v>
      </c>
      <c r="G65" s="225">
        <v>2985900</v>
      </c>
      <c r="H65" s="57">
        <f t="shared" si="0"/>
        <v>1.1747395469165152</v>
      </c>
      <c r="I65" s="57">
        <f t="shared" si="1"/>
        <v>0.28546160046970231</v>
      </c>
    </row>
    <row r="66" spans="2:9">
      <c r="B66" s="395" t="s">
        <v>2276</v>
      </c>
      <c r="C66" s="225">
        <v>76228</v>
      </c>
      <c r="D66" s="225">
        <v>76394</v>
      </c>
      <c r="E66" s="225">
        <v>114400</v>
      </c>
      <c r="F66" s="225">
        <v>104466</v>
      </c>
      <c r="G66" s="225">
        <v>124402</v>
      </c>
      <c r="H66" s="57">
        <f t="shared" si="0"/>
        <v>0.63197250354200551</v>
      </c>
      <c r="I66" s="57">
        <f t="shared" si="1"/>
        <v>0.19083721019278999</v>
      </c>
    </row>
    <row r="67" spans="2:9">
      <c r="B67" s="395" t="s">
        <v>2209</v>
      </c>
      <c r="C67" s="225">
        <v>7844</v>
      </c>
      <c r="D67" s="225">
        <v>19602.566999999999</v>
      </c>
      <c r="E67" s="225">
        <v>16091.504999999999</v>
      </c>
      <c r="F67" s="225">
        <v>14049.674999999999</v>
      </c>
      <c r="G67" s="225">
        <v>7930.87</v>
      </c>
      <c r="H67" s="57">
        <f t="shared" si="0"/>
        <v>1.1074706782253939E-2</v>
      </c>
      <c r="I67" s="57">
        <f t="shared" si="1"/>
        <v>-0.4355122093571559</v>
      </c>
    </row>
    <row r="68" spans="2:9">
      <c r="B68" s="395" t="s">
        <v>2702</v>
      </c>
      <c r="C68" s="225">
        <v>15178</v>
      </c>
      <c r="D68" s="225">
        <v>14939</v>
      </c>
      <c r="E68" s="402">
        <v>4745.8</v>
      </c>
      <c r="F68" s="225" t="s">
        <v>73</v>
      </c>
      <c r="G68" s="225" t="s">
        <v>73</v>
      </c>
      <c r="H68" s="57"/>
      <c r="I68" s="57"/>
    </row>
    <row r="69" spans="2:9">
      <c r="B69" s="395" t="s">
        <v>2085</v>
      </c>
      <c r="C69" s="225">
        <v>54094</v>
      </c>
      <c r="D69" s="225">
        <v>103332</v>
      </c>
      <c r="E69" s="225">
        <v>127929.72</v>
      </c>
      <c r="F69" s="225">
        <v>124038.39999999999</v>
      </c>
      <c r="G69" s="225">
        <v>106863.19</v>
      </c>
      <c r="H69" s="57">
        <f t="shared" si="0"/>
        <v>0.97550911376492777</v>
      </c>
      <c r="I69" s="57">
        <f t="shared" si="1"/>
        <v>-0.1384668779990712</v>
      </c>
    </row>
    <row r="70" spans="2:9">
      <c r="B70" s="395" t="s">
        <v>2271</v>
      </c>
      <c r="C70" s="225">
        <v>1879893.6707057699</v>
      </c>
      <c r="D70" s="351">
        <v>3571602.91</v>
      </c>
      <c r="E70" s="225">
        <v>3484271.17</v>
      </c>
      <c r="F70" s="225">
        <v>5886579</v>
      </c>
      <c r="G70" s="225">
        <v>13184175.854</v>
      </c>
      <c r="H70" s="57">
        <f t="shared" si="0"/>
        <v>6.0132561534984346</v>
      </c>
      <c r="I70" s="57">
        <f t="shared" si="1"/>
        <v>1.2397008269149195</v>
      </c>
    </row>
    <row r="71" spans="2:9">
      <c r="B71" s="36" t="s">
        <v>2706</v>
      </c>
      <c r="C71" s="81">
        <v>53</v>
      </c>
      <c r="D71" s="81">
        <v>55</v>
      </c>
      <c r="E71" s="225">
        <v>54</v>
      </c>
      <c r="F71" s="225">
        <v>52</v>
      </c>
      <c r="G71" s="225">
        <v>48</v>
      </c>
      <c r="H71" s="57"/>
      <c r="I71" s="81"/>
    </row>
    <row r="72" spans="2:9">
      <c r="B72" s="2" t="s">
        <v>2703</v>
      </c>
      <c r="C72" s="403">
        <f>SUM(C11:C71)</f>
        <v>59221936.099605776</v>
      </c>
      <c r="D72" s="403">
        <f>SUM(D11:D71)</f>
        <v>76820748.234093279</v>
      </c>
      <c r="E72" s="404">
        <f>SUM(E11:E71)</f>
        <v>103806374.45882535</v>
      </c>
      <c r="F72" s="405">
        <f>SUM(F11:F71)</f>
        <v>110932846.724143</v>
      </c>
      <c r="G72" s="403">
        <f>SUM(G11:G71)</f>
        <v>120006076.68841277</v>
      </c>
      <c r="H72" s="57">
        <f t="shared" si="0"/>
        <v>1.0263788148799076</v>
      </c>
      <c r="I72" s="57">
        <f>(G72-C72)/C72</f>
        <v>1.0263788148799076</v>
      </c>
    </row>
    <row r="74" spans="2:9">
      <c r="H74" s="350">
        <f>G72-C72</f>
        <v>60784140.588806994</v>
      </c>
    </row>
  </sheetData>
  <sortState ref="B11:J58">
    <sortCondition ref="B12:B58"/>
  </sortState>
  <phoneticPr fontId="3" type="noConversion"/>
  <pageMargins left="0.75000000000000011" right="0.75000000000000011" top="0.65000000000000013" bottom="0.53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view="pageLayout" topLeftCell="A63" zoomScale="160" workbookViewId="0">
      <selection activeCell="G71" sqref="G71"/>
    </sheetView>
  </sheetViews>
  <sheetFormatPr baseColWidth="10" defaultRowHeight="11" x14ac:dyDescent="0"/>
  <cols>
    <col min="1" max="1" width="31.28515625" style="1" customWidth="1"/>
    <col min="2" max="2" width="8.28515625" style="1" customWidth="1"/>
    <col min="3" max="3" width="7.140625" style="1" bestFit="1" customWidth="1"/>
    <col min="4" max="4" width="7.140625" style="34" customWidth="1"/>
    <col min="5" max="5" width="6.85546875" style="1" bestFit="1" customWidth="1"/>
    <col min="6" max="6" width="7.85546875" style="1" customWidth="1"/>
    <col min="7" max="7" width="7.140625" style="32" customWidth="1"/>
    <col min="8" max="8" width="6.5703125" style="1" customWidth="1"/>
    <col min="9" max="9" width="7.42578125" style="1" customWidth="1"/>
    <col min="10" max="16384" width="10.7109375" style="1"/>
  </cols>
  <sheetData>
    <row r="1" spans="1:9" s="51" customFormat="1">
      <c r="A1" s="49"/>
      <c r="D1" s="52"/>
    </row>
    <row r="2" spans="1:9" s="51" customFormat="1">
      <c r="A2" s="49" t="s">
        <v>74</v>
      </c>
      <c r="D2" s="52"/>
    </row>
    <row r="3" spans="1:9" s="51" customFormat="1">
      <c r="A3" s="51" t="s">
        <v>86</v>
      </c>
      <c r="D3" s="52"/>
    </row>
    <row r="4" spans="1:9" s="51" customFormat="1">
      <c r="A4" s="51" t="s">
        <v>29</v>
      </c>
      <c r="D4" s="52"/>
    </row>
    <row r="5" spans="1:9" s="51" customFormat="1">
      <c r="A5" s="51" t="s">
        <v>2684</v>
      </c>
      <c r="D5" s="52"/>
    </row>
    <row r="6" spans="1:9" s="51" customFormat="1">
      <c r="A6" s="51" t="s">
        <v>61</v>
      </c>
      <c r="D6" s="52"/>
    </row>
    <row r="7" spans="1:9" s="51" customFormat="1">
      <c r="A7" s="32" t="s">
        <v>27</v>
      </c>
      <c r="D7" s="52"/>
    </row>
    <row r="8" spans="1:9" s="51" customFormat="1">
      <c r="A8" s="32" t="s">
        <v>129</v>
      </c>
      <c r="D8" s="52"/>
    </row>
    <row r="9" spans="1:9" s="51" customFormat="1">
      <c r="A9" s="1" t="s">
        <v>2250</v>
      </c>
      <c r="D9" s="52"/>
    </row>
    <row r="10" spans="1:9" s="51" customFormat="1">
      <c r="A10" s="32"/>
      <c r="D10" s="52"/>
    </row>
    <row r="11" spans="1:9" s="51" customFormat="1">
      <c r="A11" s="32"/>
      <c r="D11" s="52"/>
    </row>
    <row r="12" spans="1:9" s="32" customFormat="1">
      <c r="D12" s="108"/>
    </row>
    <row r="13" spans="1:9" ht="16">
      <c r="A13" s="146" t="s">
        <v>72</v>
      </c>
    </row>
    <row r="14" spans="1:9">
      <c r="A14" s="6"/>
      <c r="B14" s="22" t="s">
        <v>2511</v>
      </c>
      <c r="C14" s="97" t="s">
        <v>2387</v>
      </c>
      <c r="D14" s="22" t="s">
        <v>2334</v>
      </c>
      <c r="E14" s="22" t="s">
        <v>2160</v>
      </c>
      <c r="F14" s="22" t="s">
        <v>2161</v>
      </c>
      <c r="G14" s="302" t="s">
        <v>2531</v>
      </c>
      <c r="H14" s="372" t="s">
        <v>2657</v>
      </c>
      <c r="I14" s="374" t="s">
        <v>2659</v>
      </c>
    </row>
    <row r="15" spans="1:9">
      <c r="A15" s="6" t="s">
        <v>2247</v>
      </c>
      <c r="B15" s="43">
        <v>13822543.145024501</v>
      </c>
      <c r="C15" s="41">
        <v>15875544.7075838</v>
      </c>
      <c r="D15" s="28">
        <v>19323784.267401598</v>
      </c>
      <c r="E15" s="28">
        <v>20643437.3694904</v>
      </c>
      <c r="F15" s="28">
        <v>26063878.493310999</v>
      </c>
      <c r="G15" s="31">
        <v>23316929.542780001</v>
      </c>
      <c r="H15" s="9">
        <f t="shared" ref="H15:H27" si="0">(F15-B15)/B15</f>
        <v>0.88560659350828885</v>
      </c>
    </row>
    <row r="16" spans="1:9">
      <c r="A16" s="6" t="s">
        <v>2206</v>
      </c>
      <c r="B16" s="43">
        <v>2940000</v>
      </c>
      <c r="C16" s="41">
        <v>2770000</v>
      </c>
      <c r="D16" s="28">
        <v>2320000</v>
      </c>
      <c r="E16" s="28">
        <v>2479324.1</v>
      </c>
      <c r="F16" s="28">
        <v>2583978.5</v>
      </c>
      <c r="G16" s="31">
        <v>2760519.2</v>
      </c>
      <c r="H16" s="9">
        <f t="shared" si="0"/>
        <v>-0.12109574829931972</v>
      </c>
    </row>
    <row r="17" spans="1:9">
      <c r="A17" s="6" t="s">
        <v>2207</v>
      </c>
      <c r="B17" s="43">
        <v>1921705.94311941</v>
      </c>
      <c r="C17" s="41">
        <v>1921705.94311941</v>
      </c>
      <c r="D17" s="28">
        <v>1921705.94311941</v>
      </c>
      <c r="E17" s="28">
        <v>1921705.94311941</v>
      </c>
      <c r="F17" s="28">
        <v>1921705.94311941</v>
      </c>
      <c r="G17" s="31">
        <v>1921705.94311941</v>
      </c>
      <c r="H17" s="9">
        <f t="shared" si="0"/>
        <v>0</v>
      </c>
    </row>
    <row r="18" spans="1:9">
      <c r="A18" s="6" t="s">
        <v>2201</v>
      </c>
      <c r="B18" s="43">
        <v>1585632.60672238</v>
      </c>
      <c r="C18" s="41">
        <v>1585632.60672238</v>
      </c>
      <c r="D18" s="28">
        <v>1585632.60672238</v>
      </c>
      <c r="E18" s="28">
        <v>1585632.60672238</v>
      </c>
      <c r="F18" s="28">
        <v>1585632.60672238</v>
      </c>
      <c r="G18" s="31">
        <v>1585632.60672238</v>
      </c>
      <c r="H18" s="9">
        <f t="shared" si="0"/>
        <v>0</v>
      </c>
    </row>
    <row r="19" spans="1:9">
      <c r="A19" s="6" t="s">
        <v>2259</v>
      </c>
      <c r="B19" s="181">
        <v>128273</v>
      </c>
      <c r="C19" s="181">
        <v>148889</v>
      </c>
      <c r="D19" s="181">
        <v>139918</v>
      </c>
      <c r="E19" s="181">
        <v>122491</v>
      </c>
      <c r="F19" s="163">
        <v>1427432.9</v>
      </c>
      <c r="G19" s="31"/>
      <c r="H19" s="9">
        <f t="shared" si="0"/>
        <v>10.128085411583108</v>
      </c>
    </row>
    <row r="20" spans="1:9">
      <c r="A20" s="29" t="s">
        <v>2245</v>
      </c>
      <c r="B20" s="107">
        <v>411922.9</v>
      </c>
      <c r="C20" s="104">
        <v>400530.9</v>
      </c>
      <c r="D20" s="104">
        <v>1376572.9</v>
      </c>
      <c r="E20" s="104">
        <v>1602164.4</v>
      </c>
      <c r="F20" s="104">
        <v>1194321</v>
      </c>
      <c r="G20" s="104">
        <v>1157184.83</v>
      </c>
      <c r="H20" s="27">
        <f t="shared" si="0"/>
        <v>1.8993799567831746</v>
      </c>
    </row>
    <row r="21" spans="1:9">
      <c r="A21" s="6" t="s">
        <v>2246</v>
      </c>
      <c r="B21" s="43">
        <v>922677.589836222</v>
      </c>
      <c r="C21" s="41">
        <v>922677.589836222</v>
      </c>
      <c r="D21" s="28">
        <v>922677.589836222</v>
      </c>
      <c r="E21" s="28">
        <v>922677.589836222</v>
      </c>
      <c r="F21" s="28">
        <v>922677.589836222</v>
      </c>
      <c r="G21" s="224">
        <v>922677.589836222</v>
      </c>
      <c r="H21" s="9">
        <f t="shared" si="0"/>
        <v>0</v>
      </c>
    </row>
    <row r="22" spans="1:9">
      <c r="A22" s="11" t="s">
        <v>2280</v>
      </c>
      <c r="B22" s="44">
        <v>1276698.3480953299</v>
      </c>
      <c r="C22" s="98">
        <v>1173134.5726163001</v>
      </c>
      <c r="D22" s="98">
        <v>1093710.507</v>
      </c>
      <c r="E22" s="98">
        <v>851665.77780000004</v>
      </c>
      <c r="F22" s="98">
        <v>682039.84678000002</v>
      </c>
      <c r="G22" s="98">
        <v>638469.63719100005</v>
      </c>
      <c r="H22" s="12">
        <f t="shared" si="0"/>
        <v>-0.46577839017531752</v>
      </c>
    </row>
    <row r="23" spans="1:9">
      <c r="A23" s="6" t="s">
        <v>2361</v>
      </c>
      <c r="B23" s="171">
        <v>541428.00160640001</v>
      </c>
      <c r="C23" s="163">
        <v>685847.04817880003</v>
      </c>
      <c r="D23" s="163">
        <v>608514.14128900005</v>
      </c>
      <c r="E23" s="163">
        <v>791888.17143480002</v>
      </c>
      <c r="F23" s="163">
        <v>622821.12523999996</v>
      </c>
      <c r="G23" s="224">
        <v>541657.72640000004</v>
      </c>
      <c r="H23" s="9">
        <f t="shared" si="0"/>
        <v>0.15033046571678801</v>
      </c>
    </row>
    <row r="24" spans="1:9">
      <c r="A24" s="6" t="s">
        <v>2388</v>
      </c>
      <c r="B24" s="43">
        <v>1734366.64</v>
      </c>
      <c r="C24" s="41">
        <v>1455071.16</v>
      </c>
      <c r="D24" s="28">
        <v>773981.95</v>
      </c>
      <c r="E24" s="28">
        <v>747901.63</v>
      </c>
      <c r="F24" s="28">
        <v>509059.88</v>
      </c>
      <c r="G24" s="31"/>
      <c r="H24" s="9">
        <f t="shared" si="0"/>
        <v>-0.70648658232955852</v>
      </c>
    </row>
    <row r="25" spans="1:9">
      <c r="A25" s="6" t="s">
        <v>2540</v>
      </c>
      <c r="B25" s="171">
        <v>431426.646080009</v>
      </c>
      <c r="C25" s="163">
        <v>431426.646080009</v>
      </c>
      <c r="D25" s="163">
        <v>431426.646080009</v>
      </c>
      <c r="E25" s="163">
        <v>431426.646080009</v>
      </c>
      <c r="F25" s="28">
        <v>431426.646080009</v>
      </c>
      <c r="G25" s="31"/>
      <c r="H25" s="9">
        <f t="shared" si="0"/>
        <v>0</v>
      </c>
    </row>
    <row r="26" spans="1:9">
      <c r="A26" s="6" t="s">
        <v>2394</v>
      </c>
      <c r="B26" s="171">
        <v>299590.16577999998</v>
      </c>
      <c r="C26" s="163">
        <v>324229.46789999999</v>
      </c>
      <c r="D26" s="163">
        <v>336217.52123000001</v>
      </c>
      <c r="E26" s="163">
        <v>291943.98859919998</v>
      </c>
      <c r="F26" s="163">
        <v>352978.9742</v>
      </c>
      <c r="G26" s="31"/>
      <c r="H26" s="9">
        <f t="shared" si="0"/>
        <v>0.17820614465431209</v>
      </c>
      <c r="I26" s="3"/>
    </row>
    <row r="27" spans="1:9">
      <c r="A27" s="81" t="s">
        <v>2204</v>
      </c>
      <c r="B27" s="43">
        <f>SUM(B15:B26)</f>
        <v>26016264.986264255</v>
      </c>
      <c r="C27" s="171">
        <f>SUM(C15:C26)</f>
        <v>27694689.642036922</v>
      </c>
      <c r="D27" s="171">
        <f>SUM(D15:D26)</f>
        <v>30834142.072678618</v>
      </c>
      <c r="E27" s="171">
        <f>SUM(E15:E26)</f>
        <v>32392259.223082423</v>
      </c>
      <c r="F27" s="171">
        <f>SUM(F15:F26)</f>
        <v>38297953.505289033</v>
      </c>
      <c r="G27" s="52">
        <v>39233463</v>
      </c>
      <c r="H27" s="9">
        <f t="shared" si="0"/>
        <v>0.47207731492238075</v>
      </c>
      <c r="I27" s="84" t="s">
        <v>107</v>
      </c>
    </row>
    <row r="28" spans="1:9">
      <c r="C28" s="34"/>
      <c r="D28" s="1"/>
      <c r="F28" s="35"/>
      <c r="G28" s="226"/>
      <c r="I28" s="3"/>
    </row>
    <row r="29" spans="1:9">
      <c r="A29" s="36" t="s">
        <v>2294</v>
      </c>
      <c r="C29" s="34"/>
      <c r="D29" s="1"/>
      <c r="I29" s="3"/>
    </row>
    <row r="30" spans="1:9">
      <c r="A30" s="33" t="s">
        <v>108</v>
      </c>
      <c r="C30" s="34"/>
      <c r="D30" s="1"/>
      <c r="I30" s="3"/>
    </row>
    <row r="31" spans="1:9">
      <c r="A31" s="33" t="s">
        <v>2279</v>
      </c>
      <c r="C31" s="34"/>
      <c r="D31" s="1"/>
      <c r="I31" s="3"/>
    </row>
    <row r="32" spans="1:9">
      <c r="C32" s="34"/>
      <c r="D32" s="1"/>
    </row>
    <row r="33" spans="1:9" ht="16">
      <c r="A33" s="146" t="s">
        <v>71</v>
      </c>
      <c r="C33" s="34"/>
      <c r="D33" s="1"/>
    </row>
    <row r="34" spans="1:9">
      <c r="A34" s="17"/>
      <c r="B34" s="22" t="s">
        <v>2511</v>
      </c>
      <c r="C34" s="97" t="s">
        <v>2387</v>
      </c>
      <c r="D34" s="22" t="s">
        <v>2334</v>
      </c>
      <c r="E34" s="22" t="s">
        <v>2160</v>
      </c>
      <c r="F34" s="22" t="s">
        <v>2161</v>
      </c>
      <c r="G34" s="302" t="s">
        <v>2531</v>
      </c>
      <c r="H34" s="372" t="s">
        <v>2657</v>
      </c>
      <c r="I34" s="374" t="s">
        <v>2659</v>
      </c>
    </row>
    <row r="35" spans="1:9">
      <c r="A35" s="6" t="s">
        <v>2459</v>
      </c>
      <c r="B35" s="28">
        <v>4903033</v>
      </c>
      <c r="C35" s="28">
        <v>5435274.8700000001</v>
      </c>
      <c r="D35" s="28">
        <v>5792174.9309999999</v>
      </c>
      <c r="E35" s="28">
        <v>4581740</v>
      </c>
      <c r="F35" s="28">
        <v>7910724</v>
      </c>
      <c r="G35" s="224">
        <v>7328829</v>
      </c>
      <c r="H35" s="9">
        <f>(G35-C35)/C35</f>
        <v>0.34838240480743154</v>
      </c>
      <c r="I35" s="4">
        <f>(G35-F35)/F35</f>
        <v>-7.3557742628866843E-2</v>
      </c>
    </row>
    <row r="36" spans="1:9">
      <c r="A36" s="6" t="s">
        <v>2541</v>
      </c>
      <c r="B36" s="28">
        <v>4300000</v>
      </c>
      <c r="C36" s="28">
        <v>5500000</v>
      </c>
      <c r="D36" s="28">
        <v>5500000</v>
      </c>
      <c r="E36" s="28">
        <v>4200000</v>
      </c>
      <c r="F36" s="28">
        <v>4893359.4359999998</v>
      </c>
      <c r="G36" s="224">
        <v>4464928.2</v>
      </c>
      <c r="H36" s="9">
        <f t="shared" ref="H36:H54" si="1">(G36-C36)/C36</f>
        <v>-0.1881948727272727</v>
      </c>
      <c r="I36" s="4">
        <f t="shared" ref="I36:I45" si="2">(G36-F36)/F36</f>
        <v>-8.7553600262443423E-2</v>
      </c>
    </row>
    <row r="37" spans="1:9">
      <c r="A37" s="6" t="s">
        <v>2506</v>
      </c>
      <c r="B37" s="28">
        <v>3250000</v>
      </c>
      <c r="C37" s="28">
        <v>2720000</v>
      </c>
      <c r="D37" s="28">
        <v>5998000</v>
      </c>
      <c r="E37" s="28">
        <v>4674000</v>
      </c>
      <c r="F37" s="28">
        <v>4620258.5</v>
      </c>
      <c r="G37" s="224">
        <v>4431800</v>
      </c>
      <c r="H37" s="9">
        <f t="shared" si="1"/>
        <v>0.6293382352941177</v>
      </c>
      <c r="I37" s="4">
        <f t="shared" si="2"/>
        <v>-4.0789600841597932E-2</v>
      </c>
    </row>
    <row r="38" spans="1:9">
      <c r="A38" s="6" t="s">
        <v>2542</v>
      </c>
      <c r="B38" s="28">
        <v>2940000</v>
      </c>
      <c r="C38" s="28">
        <v>2770000</v>
      </c>
      <c r="D38" s="28">
        <v>2320000</v>
      </c>
      <c r="E38" s="28">
        <v>2479324.1</v>
      </c>
      <c r="F38" s="28">
        <v>2583978.5</v>
      </c>
      <c r="G38" s="224">
        <v>2760519.2</v>
      </c>
      <c r="H38" s="9">
        <f t="shared" si="1"/>
        <v>-3.422671480144337E-3</v>
      </c>
      <c r="I38" s="4">
        <f t="shared" si="2"/>
        <v>6.8321272796968008E-2</v>
      </c>
    </row>
    <row r="39" spans="1:9">
      <c r="A39" s="6" t="s">
        <v>2543</v>
      </c>
      <c r="B39" s="28">
        <v>978228</v>
      </c>
      <c r="C39" s="28">
        <v>624568</v>
      </c>
      <c r="D39" s="28">
        <v>359607</v>
      </c>
      <c r="E39" s="28">
        <v>358389</v>
      </c>
      <c r="F39" s="28">
        <v>196047</v>
      </c>
      <c r="G39" s="224">
        <v>187260</v>
      </c>
      <c r="H39" s="9">
        <f t="shared" si="1"/>
        <v>-0.7001767621780175</v>
      </c>
      <c r="I39" s="4">
        <f t="shared" si="2"/>
        <v>-4.4820884787831493E-2</v>
      </c>
    </row>
    <row r="40" spans="1:9">
      <c r="A40" s="6" t="s">
        <v>2544</v>
      </c>
      <c r="B40" s="28">
        <v>881403.46502450004</v>
      </c>
      <c r="C40" s="28">
        <v>677338.00319387997</v>
      </c>
      <c r="D40" s="28">
        <v>470541.42</v>
      </c>
      <c r="E40" s="81" t="s">
        <v>73</v>
      </c>
      <c r="F40" s="81" t="s">
        <v>73</v>
      </c>
      <c r="G40" s="391"/>
      <c r="H40" s="9"/>
      <c r="I40" s="4"/>
    </row>
    <row r="41" spans="1:9">
      <c r="A41" s="11" t="s">
        <v>2474</v>
      </c>
      <c r="B41" s="26">
        <v>879353.3</v>
      </c>
      <c r="C41" s="26">
        <v>759133.8</v>
      </c>
      <c r="D41" s="26">
        <v>869377.71</v>
      </c>
      <c r="E41" s="26">
        <v>627176.38</v>
      </c>
      <c r="F41" s="26">
        <v>516160.98</v>
      </c>
      <c r="G41" s="98">
        <v>506271.09</v>
      </c>
      <c r="H41" s="12">
        <f t="shared" si="1"/>
        <v>-0.33309373130270314</v>
      </c>
      <c r="I41" s="392">
        <f t="shared" si="2"/>
        <v>-1.9160475865494436E-2</v>
      </c>
    </row>
    <row r="42" spans="1:9">
      <c r="A42" s="6" t="s">
        <v>2396</v>
      </c>
      <c r="B42" s="28">
        <v>590000.17000000004</v>
      </c>
      <c r="C42" s="28">
        <v>650000.15</v>
      </c>
      <c r="D42" s="28">
        <v>280000.15000000002</v>
      </c>
      <c r="E42" s="28">
        <v>280000.15000000002</v>
      </c>
      <c r="F42" s="28">
        <v>303293.81</v>
      </c>
      <c r="G42" s="31"/>
      <c r="H42" s="9"/>
      <c r="I42" s="4"/>
    </row>
    <row r="43" spans="1:9">
      <c r="A43" s="29" t="s">
        <v>2318</v>
      </c>
      <c r="B43" s="39">
        <v>411922.9</v>
      </c>
      <c r="C43" s="39">
        <v>400530.9</v>
      </c>
      <c r="D43" s="39">
        <v>1376572.9</v>
      </c>
      <c r="E43" s="39">
        <v>1602164.4</v>
      </c>
      <c r="F43" s="39">
        <v>1194321</v>
      </c>
      <c r="G43" s="104">
        <v>1157184.83</v>
      </c>
      <c r="H43" s="161">
        <f t="shared" si="1"/>
        <v>1.8891274805514382</v>
      </c>
      <c r="I43" s="235">
        <f t="shared" si="2"/>
        <v>-3.1093960501406177E-2</v>
      </c>
    </row>
    <row r="44" spans="1:9">
      <c r="A44" s="6" t="s">
        <v>2319</v>
      </c>
      <c r="B44" s="28">
        <v>281200</v>
      </c>
      <c r="C44" s="28">
        <v>326064</v>
      </c>
      <c r="D44" s="28">
        <v>408132</v>
      </c>
      <c r="E44" s="31">
        <v>6314</v>
      </c>
      <c r="F44" s="31">
        <v>17657.2</v>
      </c>
      <c r="G44" s="31">
        <v>7153.7</v>
      </c>
      <c r="H44" s="9">
        <f t="shared" si="1"/>
        <v>-0.978060442121792</v>
      </c>
      <c r="I44" s="4">
        <f t="shared" si="2"/>
        <v>-0.59485648913757561</v>
      </c>
    </row>
    <row r="45" spans="1:9">
      <c r="A45" s="6" t="s">
        <v>2588</v>
      </c>
      <c r="B45" s="28">
        <v>229378.7659</v>
      </c>
      <c r="C45" s="28">
        <v>391020.87099999998</v>
      </c>
      <c r="D45" s="28">
        <v>399223.3</v>
      </c>
      <c r="E45" s="28">
        <v>311264.2</v>
      </c>
      <c r="F45" s="28">
        <v>280020.67800000001</v>
      </c>
      <c r="G45" s="31">
        <v>190121.22150000001</v>
      </c>
      <c r="H45" s="9">
        <f t="shared" si="1"/>
        <v>-0.5137824203250777</v>
      </c>
      <c r="I45" s="4">
        <f t="shared" si="2"/>
        <v>-0.32104577826927477</v>
      </c>
    </row>
    <row r="46" spans="1:9">
      <c r="A46" s="6" t="s">
        <v>2320</v>
      </c>
      <c r="B46" s="28">
        <v>203942.5588</v>
      </c>
      <c r="C46" s="28">
        <v>205807.37049999999</v>
      </c>
      <c r="D46" s="28">
        <v>226427.7567</v>
      </c>
      <c r="E46" s="28">
        <v>194373.4613192</v>
      </c>
      <c r="F46" s="28">
        <v>273301.34000000003</v>
      </c>
      <c r="G46" s="31"/>
      <c r="H46" s="9"/>
      <c r="I46" s="4"/>
    </row>
    <row r="47" spans="1:9">
      <c r="A47" s="6" t="s">
        <v>2630</v>
      </c>
      <c r="B47" s="28">
        <v>194800.14</v>
      </c>
      <c r="C47" s="28">
        <v>203558.63</v>
      </c>
      <c r="D47" s="28">
        <v>209767.05</v>
      </c>
      <c r="E47" s="28">
        <v>218384.15</v>
      </c>
      <c r="F47" s="28">
        <v>207958</v>
      </c>
      <c r="G47" s="31"/>
      <c r="H47" s="9"/>
      <c r="I47" s="4"/>
    </row>
    <row r="48" spans="1:9">
      <c r="A48" s="11" t="s">
        <v>2325</v>
      </c>
      <c r="B48" s="26">
        <v>171452.6</v>
      </c>
      <c r="C48" s="26">
        <v>191754.9</v>
      </c>
      <c r="D48" s="26">
        <v>52809.29</v>
      </c>
      <c r="E48" s="26">
        <v>65210.37</v>
      </c>
      <c r="F48" s="223" t="s">
        <v>73</v>
      </c>
      <c r="G48" s="223" t="s">
        <v>73</v>
      </c>
      <c r="H48" s="9"/>
    </row>
    <row r="49" spans="1:8">
      <c r="A49" s="6" t="s">
        <v>2360</v>
      </c>
      <c r="B49" s="28">
        <v>170000</v>
      </c>
      <c r="C49" s="28">
        <v>180000</v>
      </c>
      <c r="D49" s="28">
        <v>148400</v>
      </c>
      <c r="E49" s="28">
        <v>184857.1</v>
      </c>
      <c r="F49" s="28">
        <v>231554.5</v>
      </c>
      <c r="G49" s="31"/>
      <c r="H49" s="9"/>
    </row>
    <row r="50" spans="1:8">
      <c r="A50" s="6" t="s">
        <v>2407</v>
      </c>
      <c r="B50" s="28">
        <v>156550</v>
      </c>
      <c r="C50" s="28">
        <v>155835</v>
      </c>
      <c r="D50" s="28">
        <v>133033</v>
      </c>
      <c r="E50" s="28">
        <v>142451</v>
      </c>
      <c r="F50" s="28">
        <v>149388</v>
      </c>
      <c r="G50" s="31"/>
      <c r="H50" s="9"/>
    </row>
    <row r="51" spans="1:8">
      <c r="A51" s="6" t="s">
        <v>2327</v>
      </c>
      <c r="B51" s="28">
        <v>141685.4</v>
      </c>
      <c r="C51" s="28">
        <v>114456.3</v>
      </c>
      <c r="D51" s="28">
        <v>60574</v>
      </c>
      <c r="E51" s="28">
        <v>63834</v>
      </c>
      <c r="F51" s="28">
        <v>45177.568500000001</v>
      </c>
      <c r="G51" s="31"/>
      <c r="H51" s="9"/>
    </row>
    <row r="52" spans="1:8">
      <c r="A52" s="6" t="s">
        <v>2408</v>
      </c>
      <c r="B52" s="28">
        <v>106380.5</v>
      </c>
      <c r="C52" s="28">
        <v>82804.3</v>
      </c>
      <c r="D52" s="28">
        <v>101962.5</v>
      </c>
      <c r="E52" s="28">
        <v>100017.685</v>
      </c>
      <c r="F52" s="28">
        <v>101135.145</v>
      </c>
      <c r="G52" s="31"/>
      <c r="H52" s="9"/>
    </row>
    <row r="53" spans="1:8">
      <c r="A53" s="6" t="s">
        <v>2398</v>
      </c>
      <c r="B53" s="28">
        <v>102778</v>
      </c>
      <c r="C53" s="28">
        <v>116687</v>
      </c>
      <c r="D53" s="28">
        <v>107009</v>
      </c>
      <c r="E53" s="28">
        <v>88930</v>
      </c>
      <c r="F53" s="81" t="s">
        <v>73</v>
      </c>
      <c r="G53" s="391"/>
      <c r="H53" s="9"/>
    </row>
    <row r="54" spans="1:8">
      <c r="A54" s="6" t="s">
        <v>2589</v>
      </c>
      <c r="B54" s="81" t="s">
        <v>73</v>
      </c>
      <c r="C54" s="28">
        <v>999467.28394999995</v>
      </c>
      <c r="D54" s="28">
        <v>921786.66</v>
      </c>
      <c r="E54" s="28">
        <v>1204732.24</v>
      </c>
      <c r="F54" s="28">
        <v>1307173.93</v>
      </c>
      <c r="G54" s="31">
        <v>1297065.96</v>
      </c>
      <c r="H54" s="9">
        <f t="shared" si="1"/>
        <v>0.29775729614065877</v>
      </c>
    </row>
    <row r="55" spans="1:8">
      <c r="A55" s="6" t="s">
        <v>2399</v>
      </c>
      <c r="B55" s="6"/>
      <c r="C55" s="28">
        <v>105355</v>
      </c>
      <c r="D55" s="28">
        <v>88846</v>
      </c>
      <c r="E55" s="28">
        <v>92317</v>
      </c>
      <c r="F55" s="28">
        <v>77284</v>
      </c>
      <c r="G55" s="31"/>
      <c r="H55" s="40"/>
    </row>
    <row r="56" spans="1:8">
      <c r="A56" s="6" t="s">
        <v>2539</v>
      </c>
      <c r="B56" s="6"/>
      <c r="C56" s="41"/>
      <c r="D56" s="6"/>
      <c r="E56" s="28">
        <v>2737424.6</v>
      </c>
      <c r="F56" s="28">
        <v>3398314.4</v>
      </c>
      <c r="G56" s="31">
        <v>3539007.6</v>
      </c>
      <c r="H56" s="40"/>
    </row>
    <row r="57" spans="1:8">
      <c r="A57" s="6" t="s">
        <v>2590</v>
      </c>
      <c r="B57" s="6"/>
      <c r="C57" s="41"/>
      <c r="D57" s="6"/>
      <c r="E57" s="28">
        <v>2321423.27</v>
      </c>
      <c r="F57" s="28">
        <v>445101.53700000001</v>
      </c>
      <c r="G57" s="31"/>
      <c r="H57" s="40"/>
    </row>
    <row r="58" spans="1:8">
      <c r="A58" s="6" t="s">
        <v>2628</v>
      </c>
      <c r="B58" s="6"/>
      <c r="C58" s="41"/>
      <c r="D58" s="6"/>
      <c r="E58" s="28">
        <v>609005.39599999995</v>
      </c>
      <c r="F58" s="28">
        <v>2201495.8173110001</v>
      </c>
      <c r="G58" s="31"/>
      <c r="H58" s="40"/>
    </row>
    <row r="59" spans="1:8">
      <c r="A59" s="6" t="s">
        <v>2629</v>
      </c>
      <c r="B59" s="6"/>
      <c r="C59" s="41"/>
      <c r="D59" s="6"/>
      <c r="E59" s="28">
        <v>218384.15</v>
      </c>
      <c r="F59" s="28">
        <v>207958</v>
      </c>
      <c r="G59" s="31"/>
      <c r="H59" s="40"/>
    </row>
    <row r="60" spans="1:8">
      <c r="A60" s="6" t="s">
        <v>2512</v>
      </c>
      <c r="B60" s="6"/>
      <c r="C60" s="41"/>
      <c r="D60" s="6"/>
      <c r="E60" s="42">
        <v>102783</v>
      </c>
      <c r="F60" s="28">
        <v>147450.29999999999</v>
      </c>
      <c r="G60" s="31"/>
      <c r="H60" s="40"/>
    </row>
    <row r="61" spans="1:8">
      <c r="A61" s="6" t="s">
        <v>2408</v>
      </c>
      <c r="B61" s="6"/>
      <c r="C61" s="41"/>
      <c r="D61" s="6"/>
      <c r="E61" s="42">
        <v>100017.685</v>
      </c>
      <c r="F61" s="28">
        <v>101135.145</v>
      </c>
      <c r="G61" s="31"/>
      <c r="H61" s="40"/>
    </row>
    <row r="62" spans="1:8">
      <c r="C62" s="34"/>
      <c r="D62" s="1"/>
      <c r="E62" s="3"/>
    </row>
    <row r="63" spans="1:8">
      <c r="A63" s="2" t="s">
        <v>2293</v>
      </c>
    </row>
    <row r="64" spans="1:8">
      <c r="A64" s="1" t="s">
        <v>2538</v>
      </c>
    </row>
    <row r="65" spans="1:9">
      <c r="A65" s="1" t="s">
        <v>2337</v>
      </c>
    </row>
    <row r="66" spans="1:9">
      <c r="A66" s="1" t="s">
        <v>2460</v>
      </c>
    </row>
    <row r="67" spans="1:9" s="32" customFormat="1">
      <c r="D67" s="108"/>
    </row>
    <row r="68" spans="1:9" s="32" customFormat="1" ht="16">
      <c r="A68" s="146" t="s">
        <v>127</v>
      </c>
      <c r="D68" s="108"/>
    </row>
    <row r="69" spans="1:9" s="32" customFormat="1">
      <c r="A69" s="6"/>
      <c r="B69" s="22" t="s">
        <v>2511</v>
      </c>
      <c r="C69" s="97" t="s">
        <v>2387</v>
      </c>
      <c r="D69" s="22" t="s">
        <v>2334</v>
      </c>
      <c r="E69" s="22" t="s">
        <v>2160</v>
      </c>
      <c r="F69" s="22" t="s">
        <v>2161</v>
      </c>
      <c r="G69" s="302" t="s">
        <v>2531</v>
      </c>
      <c r="H69" s="372" t="s">
        <v>2657</v>
      </c>
      <c r="I69" s="17" t="s">
        <v>2659</v>
      </c>
    </row>
    <row r="70" spans="1:9" s="32" customFormat="1">
      <c r="A70" s="11" t="s">
        <v>2280</v>
      </c>
      <c r="B70" s="224">
        <v>690000</v>
      </c>
      <c r="C70" s="224">
        <v>690000</v>
      </c>
      <c r="D70" s="224">
        <v>620000</v>
      </c>
      <c r="E70" s="224">
        <v>490000</v>
      </c>
      <c r="F70" s="224">
        <v>420000</v>
      </c>
      <c r="G70" s="224">
        <v>378457.82237439998</v>
      </c>
      <c r="H70" s="9">
        <f>(G70-C70)/C70</f>
        <v>-0.45151040235594203</v>
      </c>
      <c r="I70" s="9">
        <f>(G70-F70)/F70</f>
        <v>-9.8909946727619089E-2</v>
      </c>
    </row>
    <row r="71" spans="1:9" s="32" customFormat="1">
      <c r="A71" s="29" t="s">
        <v>2245</v>
      </c>
      <c r="B71" s="224">
        <v>24000</v>
      </c>
      <c r="C71" s="224">
        <v>24000</v>
      </c>
      <c r="D71" s="224">
        <v>26000</v>
      </c>
      <c r="E71" s="224">
        <v>27000</v>
      </c>
      <c r="F71" s="224">
        <v>22000</v>
      </c>
      <c r="G71" s="224">
        <v>22574.78</v>
      </c>
      <c r="H71" s="9">
        <f>(G71-C71)/C71</f>
        <v>-5.9384166666666717E-2</v>
      </c>
      <c r="I71" s="9">
        <f>(G71-F71)/F71</f>
        <v>2.6126363636363583E-2</v>
      </c>
    </row>
    <row r="72" spans="1:9" s="32" customFormat="1">
      <c r="D72" s="108"/>
    </row>
    <row r="73" spans="1:9" s="32" customFormat="1">
      <c r="A73" s="84" t="s">
        <v>28</v>
      </c>
      <c r="D73" s="108"/>
    </row>
    <row r="74" spans="1:9" s="32" customFormat="1">
      <c r="D74" s="108"/>
    </row>
    <row r="75" spans="1:9" s="32" customFormat="1" ht="16">
      <c r="A75" s="146" t="s">
        <v>2692</v>
      </c>
      <c r="C75" s="108"/>
    </row>
    <row r="76" spans="1:9" s="32" customFormat="1">
      <c r="A76" s="17"/>
      <c r="B76" s="22" t="s">
        <v>2511</v>
      </c>
      <c r="C76" s="97" t="s">
        <v>2387</v>
      </c>
      <c r="D76" s="22" t="s">
        <v>2334</v>
      </c>
      <c r="E76" s="22" t="s">
        <v>2160</v>
      </c>
      <c r="F76" s="22" t="s">
        <v>2161</v>
      </c>
      <c r="G76" s="302" t="s">
        <v>2531</v>
      </c>
      <c r="H76" s="372" t="s">
        <v>2657</v>
      </c>
      <c r="I76" s="374" t="s">
        <v>2659</v>
      </c>
    </row>
    <row r="77" spans="1:9" s="32" customFormat="1">
      <c r="A77" s="11" t="s">
        <v>2474</v>
      </c>
      <c r="B77" s="224">
        <v>440000</v>
      </c>
      <c r="C77" s="224">
        <v>370000</v>
      </c>
      <c r="D77" s="224">
        <v>420000</v>
      </c>
      <c r="E77" s="224">
        <v>300000</v>
      </c>
      <c r="F77" s="224">
        <v>250000</v>
      </c>
      <c r="G77" s="224">
        <v>248487.78</v>
      </c>
      <c r="H77" s="9">
        <f>(G77-C77)/C77</f>
        <v>-0.32841140540540542</v>
      </c>
      <c r="I77" s="9">
        <f>(G77-F77)/F77</f>
        <v>-6.0488800000000047E-3</v>
      </c>
    </row>
    <row r="78" spans="1:9" s="32" customFormat="1">
      <c r="A78" s="29" t="s">
        <v>2318</v>
      </c>
      <c r="B78" s="224">
        <v>24000</v>
      </c>
      <c r="C78" s="224">
        <v>24000</v>
      </c>
      <c r="D78" s="224">
        <v>26000</v>
      </c>
      <c r="E78" s="224">
        <v>27000</v>
      </c>
      <c r="F78" s="224">
        <v>22000</v>
      </c>
      <c r="G78" s="224">
        <v>22574.78</v>
      </c>
      <c r="H78" s="9">
        <f>(G78-C78)/C78</f>
        <v>-5.9384166666666717E-2</v>
      </c>
      <c r="I78" s="9">
        <f>(G78-F78)/F78</f>
        <v>2.6126363636363583E-2</v>
      </c>
    </row>
    <row r="79" spans="1:9" s="32" customFormat="1">
      <c r="A79" s="11" t="s">
        <v>2325</v>
      </c>
      <c r="B79" s="224">
        <v>85000</v>
      </c>
      <c r="C79" s="224">
        <v>94000</v>
      </c>
      <c r="D79" s="224">
        <v>25000</v>
      </c>
      <c r="E79" s="224">
        <v>31000</v>
      </c>
      <c r="F79" s="225" t="s">
        <v>2693</v>
      </c>
      <c r="G79" s="225" t="s">
        <v>2693</v>
      </c>
      <c r="H79" s="9"/>
      <c r="I79" s="6"/>
    </row>
    <row r="81" spans="1:9" ht="14">
      <c r="A81" s="146" t="s">
        <v>128</v>
      </c>
    </row>
    <row r="82" spans="1:9">
      <c r="A82" s="17" t="s">
        <v>2461</v>
      </c>
      <c r="B82" s="22" t="s">
        <v>2511</v>
      </c>
      <c r="C82" s="97" t="s">
        <v>2387</v>
      </c>
      <c r="D82" s="22" t="s">
        <v>2334</v>
      </c>
      <c r="E82" s="22" t="s">
        <v>2160</v>
      </c>
      <c r="F82" s="22" t="s">
        <v>2161</v>
      </c>
      <c r="G82" s="302" t="s">
        <v>2531</v>
      </c>
      <c r="H82" s="372" t="s">
        <v>2657</v>
      </c>
      <c r="I82" s="374" t="s">
        <v>2659</v>
      </c>
    </row>
    <row r="83" spans="1:9">
      <c r="A83" s="6" t="s">
        <v>2462</v>
      </c>
      <c r="B83" s="28">
        <v>9.52</v>
      </c>
      <c r="C83" s="37">
        <v>8.48</v>
      </c>
      <c r="D83" s="28">
        <v>9.4</v>
      </c>
      <c r="E83" s="28">
        <v>5.85</v>
      </c>
      <c r="F83" s="28">
        <v>2.6</v>
      </c>
      <c r="G83" s="6">
        <v>2.21</v>
      </c>
      <c r="H83" s="9">
        <f>(G83-C83)/C83</f>
        <v>-0.73938679245283023</v>
      </c>
    </row>
    <row r="84" spans="1:9">
      <c r="A84" s="6" t="s">
        <v>2463</v>
      </c>
      <c r="B84" s="28">
        <v>7.88</v>
      </c>
      <c r="C84" s="37">
        <v>6.77</v>
      </c>
      <c r="D84" s="28">
        <v>7.6</v>
      </c>
      <c r="E84" s="28">
        <v>4.53</v>
      </c>
      <c r="F84" s="28">
        <v>2.9</v>
      </c>
      <c r="G84" s="6">
        <v>2.4300000000000002</v>
      </c>
      <c r="H84" s="9">
        <f t="shared" ref="H84:H109" si="3">(G84-C84)/C84</f>
        <v>-0.64106351550960117</v>
      </c>
    </row>
    <row r="85" spans="1:9">
      <c r="A85" s="6" t="s">
        <v>2464</v>
      </c>
      <c r="B85" s="28">
        <v>251.96</v>
      </c>
      <c r="C85" s="37">
        <v>217.74</v>
      </c>
      <c r="D85" s="28">
        <v>247.56</v>
      </c>
      <c r="E85" s="28">
        <v>149.53</v>
      </c>
      <c r="F85" s="28">
        <v>111.24</v>
      </c>
      <c r="G85" s="6">
        <v>92.73</v>
      </c>
      <c r="H85" s="9">
        <f t="shared" si="3"/>
        <v>-0.57412510333425182</v>
      </c>
    </row>
    <row r="86" spans="1:9">
      <c r="A86" s="6" t="s">
        <v>2465</v>
      </c>
      <c r="B86" s="28">
        <v>0.35</v>
      </c>
      <c r="C86" s="37">
        <v>0.38</v>
      </c>
      <c r="D86" s="28">
        <v>0.38</v>
      </c>
      <c r="E86" s="28">
        <v>0.28999999999999998</v>
      </c>
      <c r="F86" s="28">
        <v>0.31</v>
      </c>
      <c r="G86" s="6">
        <v>0.27</v>
      </c>
      <c r="H86" s="9">
        <f t="shared" si="3"/>
        <v>-0.28947368421052627</v>
      </c>
    </row>
    <row r="87" spans="1:9">
      <c r="A87" s="6" t="s">
        <v>2466</v>
      </c>
      <c r="B87" s="28">
        <v>410549.8</v>
      </c>
      <c r="C87" s="37">
        <v>354458.8</v>
      </c>
      <c r="D87" s="28">
        <v>417643.91</v>
      </c>
      <c r="E87" s="28">
        <v>302756.75</v>
      </c>
      <c r="F87" s="28">
        <v>252376.73</v>
      </c>
      <c r="G87" s="393">
        <v>245823.53</v>
      </c>
      <c r="H87" s="9">
        <f t="shared" si="3"/>
        <v>-0.30648207915842401</v>
      </c>
    </row>
    <row r="88" spans="1:9">
      <c r="A88" s="6" t="s">
        <v>2472</v>
      </c>
      <c r="B88" s="28">
        <v>403.05</v>
      </c>
      <c r="C88" s="37">
        <v>431.9</v>
      </c>
      <c r="D88" s="28">
        <v>680.47</v>
      </c>
      <c r="E88" s="28">
        <v>555.46</v>
      </c>
      <c r="F88" s="28">
        <v>91.49</v>
      </c>
      <c r="G88" s="6">
        <v>76.09</v>
      </c>
      <c r="H88" s="9">
        <f t="shared" si="3"/>
        <v>-0.82382495948136136</v>
      </c>
    </row>
    <row r="89" spans="1:9">
      <c r="A89" s="6" t="s">
        <v>2339</v>
      </c>
      <c r="B89" s="28">
        <v>197.33</v>
      </c>
      <c r="C89" s="37">
        <v>169.81</v>
      </c>
      <c r="D89" s="28">
        <v>191.27</v>
      </c>
      <c r="E89" s="28">
        <v>114.3</v>
      </c>
      <c r="F89" s="28">
        <v>103.55</v>
      </c>
      <c r="G89" s="6">
        <v>86.33</v>
      </c>
      <c r="H89" s="9">
        <f t="shared" si="3"/>
        <v>-0.49160826806430719</v>
      </c>
    </row>
    <row r="90" spans="1:9">
      <c r="A90" s="6" t="s">
        <v>2422</v>
      </c>
      <c r="B90" s="28">
        <v>83.78</v>
      </c>
      <c r="C90" s="37">
        <v>71.900000000000006</v>
      </c>
      <c r="D90" s="28">
        <v>80.63</v>
      </c>
      <c r="E90" s="28">
        <v>47.87</v>
      </c>
      <c r="F90" s="28">
        <v>45.79</v>
      </c>
      <c r="G90" s="6">
        <v>40.33</v>
      </c>
      <c r="H90" s="9">
        <f t="shared" si="3"/>
        <v>-0.43908205841446463</v>
      </c>
    </row>
    <row r="91" spans="1:9">
      <c r="A91" s="6" t="s">
        <v>2484</v>
      </c>
      <c r="B91" s="28">
        <v>17.3</v>
      </c>
      <c r="C91" s="37">
        <v>16.260000000000002</v>
      </c>
      <c r="D91" s="28">
        <v>17.68</v>
      </c>
      <c r="E91" s="28">
        <v>11.74</v>
      </c>
      <c r="F91" s="28">
        <v>19.46</v>
      </c>
      <c r="G91" s="6">
        <v>16.350000000000001</v>
      </c>
      <c r="H91" s="9">
        <f t="shared" si="3"/>
        <v>5.5350553505534965E-3</v>
      </c>
    </row>
    <row r="92" spans="1:9">
      <c r="A92" s="6" t="s">
        <v>2485</v>
      </c>
      <c r="B92" s="28">
        <v>92.66</v>
      </c>
      <c r="C92" s="37">
        <v>80.2</v>
      </c>
      <c r="D92" s="28">
        <v>90.34</v>
      </c>
      <c r="E92" s="28">
        <v>54.42</v>
      </c>
      <c r="F92" s="28">
        <v>49.57</v>
      </c>
      <c r="G92" s="6">
        <v>41.36</v>
      </c>
      <c r="H92" s="9">
        <f t="shared" si="3"/>
        <v>-0.48428927680798006</v>
      </c>
    </row>
    <row r="93" spans="1:9">
      <c r="A93" s="6" t="s">
        <v>2411</v>
      </c>
      <c r="B93" s="28">
        <v>260.99</v>
      </c>
      <c r="C93" s="37">
        <v>233.8</v>
      </c>
      <c r="D93" s="28">
        <v>261.3</v>
      </c>
      <c r="E93" s="28">
        <v>164.74</v>
      </c>
      <c r="F93" s="28">
        <v>145.94</v>
      </c>
      <c r="G93" s="6">
        <v>122.48</v>
      </c>
      <c r="H93" s="9">
        <f t="shared" si="3"/>
        <v>-0.47613344739093244</v>
      </c>
    </row>
    <row r="94" spans="1:9">
      <c r="A94" s="6" t="s">
        <v>2412</v>
      </c>
      <c r="B94" s="28">
        <v>1432748.7</v>
      </c>
      <c r="C94" s="37">
        <v>1229431</v>
      </c>
      <c r="D94" s="28">
        <v>1454623.04</v>
      </c>
      <c r="E94" s="28">
        <v>1040748.62</v>
      </c>
      <c r="F94" s="28">
        <v>864948.6</v>
      </c>
      <c r="G94" s="393">
        <v>851705.64</v>
      </c>
      <c r="H94" s="9">
        <f t="shared" si="3"/>
        <v>-0.30723591645240766</v>
      </c>
    </row>
    <row r="95" spans="1:9">
      <c r="A95" s="6" t="s">
        <v>2413</v>
      </c>
      <c r="B95" s="28">
        <v>79.37</v>
      </c>
      <c r="C95" s="37">
        <v>68.8</v>
      </c>
      <c r="D95" s="28">
        <v>77.41</v>
      </c>
      <c r="E95" s="28">
        <v>46.63</v>
      </c>
      <c r="F95" s="28">
        <v>37.15</v>
      </c>
      <c r="G95" s="6">
        <v>31.02</v>
      </c>
      <c r="H95" s="9">
        <f t="shared" si="3"/>
        <v>-0.54912790697674418</v>
      </c>
    </row>
    <row r="96" spans="1:9">
      <c r="A96" s="6" t="s">
        <v>2414</v>
      </c>
      <c r="B96" s="28">
        <v>0</v>
      </c>
      <c r="C96" s="37">
        <v>0</v>
      </c>
      <c r="D96" s="28">
        <v>0</v>
      </c>
      <c r="E96" s="28"/>
      <c r="F96" s="6"/>
      <c r="G96" s="21"/>
      <c r="H96" s="9" t="e">
        <f t="shared" si="3"/>
        <v>#DIV/0!</v>
      </c>
    </row>
    <row r="97" spans="1:8">
      <c r="A97" s="6" t="s">
        <v>2415</v>
      </c>
      <c r="B97" s="28">
        <v>568.94000000000005</v>
      </c>
      <c r="C97" s="37">
        <v>491.4</v>
      </c>
      <c r="D97" s="28">
        <v>556.30999999999995</v>
      </c>
      <c r="E97" s="28">
        <v>335.03</v>
      </c>
      <c r="F97" s="28">
        <v>281.58</v>
      </c>
      <c r="G97" s="31">
        <v>234.78</v>
      </c>
      <c r="H97" s="9">
        <f t="shared" si="3"/>
        <v>-0.52222222222222225</v>
      </c>
    </row>
    <row r="98" spans="1:8">
      <c r="A98" s="11" t="s">
        <v>2416</v>
      </c>
      <c r="B98" s="26">
        <v>0.13</v>
      </c>
      <c r="C98" s="38">
        <v>0.14000000000000001</v>
      </c>
      <c r="D98" s="26">
        <v>0.15</v>
      </c>
      <c r="E98" s="26">
        <v>177.88</v>
      </c>
      <c r="F98" s="26">
        <v>147.84</v>
      </c>
      <c r="G98" s="98">
        <v>145.56290000000001</v>
      </c>
      <c r="H98" s="9">
        <f t="shared" si="3"/>
        <v>1038.7350000000001</v>
      </c>
    </row>
    <row r="99" spans="1:8">
      <c r="A99" s="6" t="s">
        <v>2417</v>
      </c>
      <c r="B99" s="28">
        <v>71.33</v>
      </c>
      <c r="C99" s="37">
        <v>79.2</v>
      </c>
      <c r="D99" s="28">
        <v>78.3</v>
      </c>
      <c r="E99" s="28">
        <v>61.3</v>
      </c>
      <c r="F99" s="28">
        <v>53.38</v>
      </c>
      <c r="G99" s="31">
        <v>46.39</v>
      </c>
      <c r="H99" s="9">
        <f t="shared" si="3"/>
        <v>-0.41426767676767678</v>
      </c>
    </row>
    <row r="100" spans="1:8">
      <c r="A100" s="6" t="s">
        <v>2418</v>
      </c>
      <c r="B100" s="28">
        <v>11037743.800000001</v>
      </c>
      <c r="C100" s="37">
        <v>9000679.0999999996</v>
      </c>
      <c r="D100" s="28">
        <v>10720606.91</v>
      </c>
      <c r="E100" s="28">
        <v>7227838.2699999996</v>
      </c>
      <c r="F100" s="28">
        <v>5893391.7000000002</v>
      </c>
      <c r="G100" s="31">
        <v>5801459.4500000002</v>
      </c>
      <c r="H100" s="9">
        <f t="shared" si="3"/>
        <v>-0.35544202992416424</v>
      </c>
    </row>
    <row r="101" spans="1:8">
      <c r="A101" s="11" t="s">
        <v>2341</v>
      </c>
      <c r="B101" s="98">
        <v>879353.3</v>
      </c>
      <c r="C101" s="38">
        <v>759133.8</v>
      </c>
      <c r="D101" s="98">
        <v>869377.71</v>
      </c>
      <c r="E101" s="98">
        <v>627176.38</v>
      </c>
      <c r="F101" s="98">
        <v>516160.98</v>
      </c>
      <c r="G101" s="98">
        <v>506271.09</v>
      </c>
      <c r="H101" s="9">
        <f t="shared" si="3"/>
        <v>-0.33309373130270314</v>
      </c>
    </row>
    <row r="102" spans="1:8">
      <c r="A102" s="11" t="s">
        <v>2426</v>
      </c>
      <c r="B102" s="98">
        <v>436390.2</v>
      </c>
      <c r="C102" s="38">
        <v>374589.2</v>
      </c>
      <c r="D102" s="98">
        <v>424141.51</v>
      </c>
      <c r="E102" s="98">
        <v>303863.88</v>
      </c>
      <c r="F102" s="98">
        <v>252634.49</v>
      </c>
      <c r="G102" s="98">
        <v>248487.78</v>
      </c>
      <c r="H102" s="9">
        <f t="shared" si="3"/>
        <v>-0.33663923038891674</v>
      </c>
    </row>
    <row r="103" spans="1:8">
      <c r="A103" s="6" t="s">
        <v>2427</v>
      </c>
      <c r="B103" s="28">
        <v>2.7000000000000001E-3</v>
      </c>
      <c r="C103" s="37">
        <v>2.3999999999999998E-3</v>
      </c>
      <c r="D103" s="28">
        <v>2.8E-3</v>
      </c>
      <c r="E103" s="28">
        <v>2E-3</v>
      </c>
      <c r="F103" s="28">
        <v>2.7E-4</v>
      </c>
      <c r="G103" s="31">
        <v>2.5999999999999998E-4</v>
      </c>
      <c r="H103" s="9">
        <f t="shared" si="3"/>
        <v>-0.89166666666666672</v>
      </c>
    </row>
    <row r="104" spans="1:8">
      <c r="A104" s="6" t="s">
        <v>2428</v>
      </c>
      <c r="B104" s="28">
        <v>2.21</v>
      </c>
      <c r="C104" s="37">
        <v>1.93</v>
      </c>
      <c r="D104" s="28">
        <v>2.2599999999999998</v>
      </c>
      <c r="E104" s="28">
        <v>1.66</v>
      </c>
      <c r="F104" s="28">
        <v>1.38</v>
      </c>
      <c r="G104" s="31">
        <v>1.34</v>
      </c>
      <c r="H104" s="9">
        <f t="shared" si="3"/>
        <v>-0.30569948186528489</v>
      </c>
    </row>
    <row r="105" spans="1:8">
      <c r="A105" s="6" t="s">
        <v>2500</v>
      </c>
      <c r="B105" s="28">
        <v>8790810.5999999996</v>
      </c>
      <c r="C105" s="37">
        <v>8148657.2000000002</v>
      </c>
      <c r="D105" s="28">
        <v>11939821.07</v>
      </c>
      <c r="E105" s="28">
        <v>8603897.7699999996</v>
      </c>
      <c r="F105" s="28">
        <v>6500041.6100000003</v>
      </c>
      <c r="G105" s="31">
        <v>6306912.7599999998</v>
      </c>
      <c r="H105" s="9">
        <f t="shared" si="3"/>
        <v>-0.22601815180052001</v>
      </c>
    </row>
    <row r="106" spans="1:8">
      <c r="A106" s="6" t="s">
        <v>2501</v>
      </c>
      <c r="B106" s="28">
        <v>124586.8</v>
      </c>
      <c r="C106" s="37">
        <v>106907</v>
      </c>
      <c r="D106" s="28">
        <v>126488.96000000001</v>
      </c>
      <c r="E106" s="28">
        <v>90499.88</v>
      </c>
      <c r="F106" s="28">
        <v>64683.11</v>
      </c>
      <c r="G106" s="31">
        <v>63692.77</v>
      </c>
      <c r="H106" s="9">
        <f t="shared" si="3"/>
        <v>-0.40422264210949704</v>
      </c>
    </row>
    <row r="107" spans="1:8">
      <c r="A107" s="6" t="s">
        <v>2502</v>
      </c>
      <c r="B107" s="28"/>
      <c r="C107" s="37"/>
      <c r="D107" s="28"/>
      <c r="E107" s="28"/>
      <c r="F107" s="6"/>
      <c r="G107" s="21"/>
      <c r="H107" s="9"/>
    </row>
    <row r="108" spans="1:8">
      <c r="A108" s="6" t="s">
        <v>2503</v>
      </c>
      <c r="B108" s="28"/>
      <c r="C108" s="37"/>
      <c r="D108" s="28"/>
      <c r="E108" s="28"/>
      <c r="F108" s="6"/>
      <c r="G108" s="21"/>
      <c r="H108" s="9"/>
    </row>
    <row r="109" spans="1:8">
      <c r="A109" s="6" t="s">
        <v>2504</v>
      </c>
      <c r="B109" s="28">
        <v>70955.600000000006</v>
      </c>
      <c r="C109" s="37">
        <v>61557.8</v>
      </c>
      <c r="D109" s="28">
        <v>72857.179999999993</v>
      </c>
      <c r="E109" s="28">
        <v>52734.62</v>
      </c>
      <c r="F109" s="28">
        <v>46499.06</v>
      </c>
      <c r="G109" s="224">
        <v>42891.67</v>
      </c>
      <c r="H109" s="9">
        <f t="shared" si="3"/>
        <v>-0.30322932268534619</v>
      </c>
    </row>
    <row r="110" spans="1:8">
      <c r="A110" s="6" t="s">
        <v>2505</v>
      </c>
      <c r="B110" s="28">
        <v>87.23</v>
      </c>
      <c r="C110" s="37">
        <v>82</v>
      </c>
      <c r="D110" s="28">
        <v>90.46</v>
      </c>
      <c r="E110" s="28">
        <v>60.49</v>
      </c>
      <c r="F110" s="28">
        <v>60.22</v>
      </c>
      <c r="G110" s="224">
        <v>53.34</v>
      </c>
      <c r="H110" s="9">
        <f>(F110-B110)/B110</f>
        <v>-0.30964117849363754</v>
      </c>
    </row>
    <row r="112" spans="1:8">
      <c r="A112" s="2" t="s">
        <v>2392</v>
      </c>
    </row>
    <row r="113" spans="1:1">
      <c r="A113" s="32" t="s">
        <v>2473</v>
      </c>
    </row>
  </sheetData>
  <sortState ref="A5:G17">
    <sortCondition descending="1" ref="F6:F17"/>
  </sortState>
  <phoneticPr fontId="3" type="noConversion"/>
  <pageMargins left="0.75000000000000011" right="0.75000000000000011" top="0.55555555555555558" bottom="0.57000000000000006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39"/>
  <sheetViews>
    <sheetView view="pageLayout" zoomScale="150" workbookViewId="0">
      <selection activeCell="B49" sqref="B49"/>
    </sheetView>
  </sheetViews>
  <sheetFormatPr baseColWidth="10" defaultRowHeight="13" x14ac:dyDescent="0"/>
  <cols>
    <col min="1" max="1" width="2.85546875" style="32" customWidth="1"/>
    <col min="2" max="2" width="45.42578125" style="32" customWidth="1"/>
    <col min="3" max="3" width="6.85546875" style="32" customWidth="1"/>
  </cols>
  <sheetData>
    <row r="3" spans="1:3" ht="16">
      <c r="B3" s="146" t="s">
        <v>2640</v>
      </c>
      <c r="C3" s="34"/>
    </row>
    <row r="4" spans="1:3">
      <c r="B4" s="32" t="s">
        <v>2560</v>
      </c>
      <c r="C4" s="108"/>
    </row>
    <row r="5" spans="1:3">
      <c r="C5" s="34"/>
    </row>
    <row r="6" spans="1:3">
      <c r="B6" s="2" t="s">
        <v>2310</v>
      </c>
      <c r="C6" s="62" t="s">
        <v>2631</v>
      </c>
    </row>
    <row r="7" spans="1:3">
      <c r="A7" s="32">
        <v>1</v>
      </c>
      <c r="B7" s="66" t="s">
        <v>2311</v>
      </c>
      <c r="C7" s="99">
        <v>28376000.989999998</v>
      </c>
    </row>
    <row r="8" spans="1:3">
      <c r="A8" s="32">
        <v>2</v>
      </c>
      <c r="B8" s="6" t="s">
        <v>2312</v>
      </c>
      <c r="C8" s="99">
        <v>22698935.798674099</v>
      </c>
    </row>
    <row r="9" spans="1:3">
      <c r="A9" s="32">
        <v>3</v>
      </c>
      <c r="B9" s="66" t="s">
        <v>2313</v>
      </c>
      <c r="C9" s="99">
        <v>21856457.699999999</v>
      </c>
    </row>
    <row r="10" spans="1:3">
      <c r="A10" s="32">
        <v>4</v>
      </c>
      <c r="B10" s="66" t="s">
        <v>2239</v>
      </c>
      <c r="C10" s="99">
        <v>20733984.600000001</v>
      </c>
    </row>
    <row r="11" spans="1:3">
      <c r="A11" s="32">
        <v>5</v>
      </c>
      <c r="B11" s="66" t="s">
        <v>2238</v>
      </c>
      <c r="C11" s="99">
        <v>16817300</v>
      </c>
    </row>
    <row r="12" spans="1:3">
      <c r="A12" s="32">
        <v>6</v>
      </c>
      <c r="B12" s="6" t="s">
        <v>2322</v>
      </c>
      <c r="C12" s="99">
        <v>15795705.012781</v>
      </c>
    </row>
    <row r="13" spans="1:3">
      <c r="A13" s="32">
        <v>7</v>
      </c>
      <c r="B13" s="66" t="s">
        <v>2321</v>
      </c>
      <c r="C13" s="99">
        <v>15137350.800000001</v>
      </c>
    </row>
    <row r="14" spans="1:3">
      <c r="A14" s="32">
        <v>8</v>
      </c>
      <c r="B14" s="66" t="s">
        <v>2323</v>
      </c>
      <c r="C14" s="99">
        <v>14251555.49</v>
      </c>
    </row>
    <row r="15" spans="1:3">
      <c r="A15" s="32">
        <v>9</v>
      </c>
      <c r="B15" s="6" t="s">
        <v>2149</v>
      </c>
      <c r="C15" s="99">
        <v>14107669.046124799</v>
      </c>
    </row>
    <row r="16" spans="1:3">
      <c r="A16" s="32">
        <v>10</v>
      </c>
      <c r="B16" s="6" t="s">
        <v>2151</v>
      </c>
      <c r="C16" s="99">
        <v>12906659.614505099</v>
      </c>
    </row>
    <row r="17" spans="1:3">
      <c r="A17" s="32">
        <v>11</v>
      </c>
      <c r="B17" s="66" t="s">
        <v>2324</v>
      </c>
      <c r="C17" s="99">
        <v>12106810</v>
      </c>
    </row>
    <row r="18" spans="1:3">
      <c r="A18" s="32">
        <v>12</v>
      </c>
      <c r="B18" s="66" t="s">
        <v>2237</v>
      </c>
      <c r="C18" s="99">
        <v>11404329.9792566</v>
      </c>
    </row>
    <row r="19" spans="1:3">
      <c r="A19" s="32">
        <v>13</v>
      </c>
      <c r="B19" s="6" t="s">
        <v>2061</v>
      </c>
      <c r="C19" s="99">
        <v>11177322.869999999</v>
      </c>
    </row>
    <row r="20" spans="1:3">
      <c r="A20" s="32">
        <v>14</v>
      </c>
      <c r="B20" s="6" t="s">
        <v>1969</v>
      </c>
      <c r="C20" s="99">
        <v>10786202.5270418</v>
      </c>
    </row>
    <row r="21" spans="1:3">
      <c r="A21" s="32">
        <v>15</v>
      </c>
      <c r="B21" s="6" t="s">
        <v>2268</v>
      </c>
      <c r="C21" s="99">
        <v>10675171.8964807</v>
      </c>
    </row>
    <row r="22" spans="1:3">
      <c r="A22" s="32">
        <v>16</v>
      </c>
      <c r="B22" s="66" t="s">
        <v>2150</v>
      </c>
      <c r="C22" s="99">
        <v>10551200.577</v>
      </c>
    </row>
    <row r="23" spans="1:3">
      <c r="A23" s="32">
        <v>17</v>
      </c>
      <c r="B23" s="66" t="s">
        <v>2058</v>
      </c>
      <c r="C23" s="99">
        <v>10509620</v>
      </c>
    </row>
    <row r="24" spans="1:3">
      <c r="A24" s="32">
        <v>18</v>
      </c>
      <c r="B24" s="66" t="s">
        <v>2059</v>
      </c>
      <c r="C24" s="99">
        <v>9955948</v>
      </c>
    </row>
    <row r="25" spans="1:3">
      <c r="A25" s="32">
        <v>19</v>
      </c>
      <c r="B25" s="66" t="s">
        <v>2060</v>
      </c>
      <c r="C25" s="99">
        <v>9826625</v>
      </c>
    </row>
    <row r="26" spans="1:3">
      <c r="A26" s="32">
        <v>20</v>
      </c>
      <c r="B26" s="6" t="s">
        <v>2183</v>
      </c>
      <c r="C26" s="99">
        <v>9475211</v>
      </c>
    </row>
    <row r="27" spans="1:3">
      <c r="A27" s="32">
        <v>21</v>
      </c>
      <c r="B27" s="66" t="s">
        <v>2062</v>
      </c>
      <c r="C27" s="99">
        <v>8954000</v>
      </c>
    </row>
    <row r="28" spans="1:3">
      <c r="A28" s="32">
        <v>22</v>
      </c>
      <c r="B28" s="6" t="s">
        <v>2274</v>
      </c>
      <c r="C28" s="99">
        <v>8600000</v>
      </c>
    </row>
    <row r="29" spans="1:3">
      <c r="A29" s="32">
        <v>23</v>
      </c>
      <c r="B29" s="6" t="s">
        <v>2278</v>
      </c>
      <c r="C29" s="99">
        <v>8439780</v>
      </c>
    </row>
    <row r="30" spans="1:3">
      <c r="A30" s="32">
        <v>24</v>
      </c>
      <c r="B30" s="66" t="s">
        <v>2267</v>
      </c>
      <c r="C30" s="99">
        <v>8368843.5999999996</v>
      </c>
    </row>
    <row r="31" spans="1:3">
      <c r="A31" s="32">
        <v>25</v>
      </c>
      <c r="B31" s="66" t="s">
        <v>2269</v>
      </c>
      <c r="C31" s="99">
        <v>8133060</v>
      </c>
    </row>
    <row r="32" spans="1:3">
      <c r="A32" s="32">
        <v>26</v>
      </c>
      <c r="B32" s="6" t="s">
        <v>2191</v>
      </c>
      <c r="C32" s="99">
        <v>7960520</v>
      </c>
    </row>
    <row r="33" spans="1:3">
      <c r="A33" s="32">
        <v>27</v>
      </c>
      <c r="B33" s="6" t="s">
        <v>2101</v>
      </c>
      <c r="C33" s="99">
        <v>7910724</v>
      </c>
    </row>
    <row r="34" spans="1:3">
      <c r="A34" s="32">
        <v>28</v>
      </c>
      <c r="B34" s="66" t="s">
        <v>2270</v>
      </c>
      <c r="C34" s="99">
        <v>7657077</v>
      </c>
    </row>
    <row r="35" spans="1:3">
      <c r="A35" s="32">
        <v>29</v>
      </c>
      <c r="B35" s="6" t="s">
        <v>2104</v>
      </c>
      <c r="C35" s="99">
        <v>7622097.5599999996</v>
      </c>
    </row>
    <row r="36" spans="1:3">
      <c r="A36" s="32">
        <v>30</v>
      </c>
      <c r="B36" s="66" t="s">
        <v>2350</v>
      </c>
      <c r="C36" s="99">
        <v>7318552.9000000004</v>
      </c>
    </row>
    <row r="37" spans="1:3">
      <c r="B37" s="6" t="s">
        <v>2015</v>
      </c>
      <c r="C37" s="99">
        <v>7282894.4534999998</v>
      </c>
    </row>
    <row r="38" spans="1:3">
      <c r="B38" s="66" t="s">
        <v>2351</v>
      </c>
      <c r="C38" s="99">
        <v>7101280</v>
      </c>
    </row>
    <row r="39" spans="1:3">
      <c r="B39" s="6" t="s">
        <v>1922</v>
      </c>
      <c r="C39" s="99">
        <v>6844600</v>
      </c>
    </row>
    <row r="40" spans="1:3">
      <c r="B40" s="66" t="s">
        <v>2182</v>
      </c>
      <c r="C40" s="99">
        <v>6685744.3403000003</v>
      </c>
    </row>
    <row r="41" spans="1:3">
      <c r="B41" s="6" t="s">
        <v>2020</v>
      </c>
      <c r="C41" s="99">
        <v>6034383</v>
      </c>
    </row>
    <row r="42" spans="1:3">
      <c r="B42" s="66" t="s">
        <v>2271</v>
      </c>
      <c r="C42" s="99">
        <v>5886579</v>
      </c>
    </row>
    <row r="43" spans="1:3">
      <c r="B43" s="66" t="s">
        <v>2272</v>
      </c>
      <c r="C43" s="99">
        <v>5798232</v>
      </c>
    </row>
    <row r="44" spans="1:3">
      <c r="B44" s="66" t="s">
        <v>2283</v>
      </c>
      <c r="C44" s="99">
        <v>5613433.2999999998</v>
      </c>
    </row>
    <row r="45" spans="1:3">
      <c r="B45" s="66" t="s">
        <v>2193</v>
      </c>
      <c r="C45" s="99">
        <v>5602494.6189999999</v>
      </c>
    </row>
    <row r="46" spans="1:3">
      <c r="B46" s="6" t="s">
        <v>2218</v>
      </c>
      <c r="C46" s="99">
        <v>5463198.8975</v>
      </c>
    </row>
    <row r="47" spans="1:3">
      <c r="B47" s="66" t="s">
        <v>2194</v>
      </c>
      <c r="C47" s="99">
        <v>5387442</v>
      </c>
    </row>
    <row r="48" spans="1:3">
      <c r="B48" s="66" t="s">
        <v>2190</v>
      </c>
      <c r="C48" s="99">
        <v>5202734.8</v>
      </c>
    </row>
    <row r="49" spans="2:3">
      <c r="B49" s="66" t="s">
        <v>2192</v>
      </c>
      <c r="C49" s="99">
        <v>5091272.2010000004</v>
      </c>
    </row>
    <row r="50" spans="2:3">
      <c r="B50" s="6" t="s">
        <v>2197</v>
      </c>
      <c r="C50" s="99">
        <v>4969225.0949999997</v>
      </c>
    </row>
    <row r="51" spans="2:3">
      <c r="B51" s="6" t="s">
        <v>2105</v>
      </c>
      <c r="C51" s="99">
        <v>4947946.2389599998</v>
      </c>
    </row>
    <row r="52" spans="2:3">
      <c r="B52" s="6" t="s">
        <v>2541</v>
      </c>
      <c r="C52" s="99">
        <v>4893359.4359999998</v>
      </c>
    </row>
    <row r="53" spans="2:3">
      <c r="B53" s="66" t="s">
        <v>2102</v>
      </c>
      <c r="C53" s="99">
        <v>4723510</v>
      </c>
    </row>
    <row r="54" spans="2:3">
      <c r="B54" s="66" t="s">
        <v>2103</v>
      </c>
      <c r="C54" s="99">
        <v>4680000</v>
      </c>
    </row>
    <row r="55" spans="2:3">
      <c r="B55" s="6" t="s">
        <v>2132</v>
      </c>
      <c r="C55" s="99">
        <v>4620258.5</v>
      </c>
    </row>
    <row r="56" spans="2:3">
      <c r="B56" s="6" t="s">
        <v>2134</v>
      </c>
      <c r="C56" s="99">
        <v>4528573</v>
      </c>
    </row>
    <row r="57" spans="2:3">
      <c r="B57" s="66" t="s">
        <v>2013</v>
      </c>
      <c r="C57" s="99">
        <v>4511165</v>
      </c>
    </row>
    <row r="58" spans="2:3">
      <c r="B58" s="66" t="s">
        <v>2014</v>
      </c>
      <c r="C58" s="99">
        <v>4446840</v>
      </c>
    </row>
    <row r="59" spans="2:3">
      <c r="B59" s="66" t="s">
        <v>1920</v>
      </c>
      <c r="C59" s="99">
        <v>4415602.4390000002</v>
      </c>
    </row>
    <row r="60" spans="2:3">
      <c r="B60" s="6" t="s">
        <v>2231</v>
      </c>
      <c r="C60" s="99">
        <v>4115720</v>
      </c>
    </row>
    <row r="61" spans="2:3">
      <c r="B61" s="6" t="s">
        <v>2241</v>
      </c>
      <c r="C61" s="99">
        <v>4093060</v>
      </c>
    </row>
    <row r="62" spans="2:3">
      <c r="B62" s="6" t="s">
        <v>2235</v>
      </c>
      <c r="C62" s="99">
        <v>4047964.4</v>
      </c>
    </row>
    <row r="63" spans="2:3">
      <c r="B63" s="6" t="s">
        <v>2143</v>
      </c>
      <c r="C63" s="99">
        <v>3981126.18</v>
      </c>
    </row>
    <row r="64" spans="2:3">
      <c r="B64" s="66" t="s">
        <v>1921</v>
      </c>
      <c r="C64" s="99">
        <v>3974982.86</v>
      </c>
    </row>
    <row r="65" spans="2:3">
      <c r="B65" s="6" t="s">
        <v>2146</v>
      </c>
      <c r="C65" s="99">
        <v>3706834.5</v>
      </c>
    </row>
    <row r="66" spans="2:3">
      <c r="B66" s="6" t="s">
        <v>2018</v>
      </c>
      <c r="C66" s="99">
        <v>3686965</v>
      </c>
    </row>
    <row r="67" spans="2:3">
      <c r="B67" s="6" t="s">
        <v>2019</v>
      </c>
      <c r="C67" s="99">
        <v>3602486.67</v>
      </c>
    </row>
    <row r="68" spans="2:3">
      <c r="B68" s="6" t="s">
        <v>2056</v>
      </c>
      <c r="C68" s="99">
        <v>3593057.3</v>
      </c>
    </row>
    <row r="69" spans="2:3">
      <c r="B69" s="6" t="s">
        <v>1968</v>
      </c>
      <c r="C69" s="99">
        <v>3428277</v>
      </c>
    </row>
    <row r="70" spans="2:3">
      <c r="B70" s="6" t="s">
        <v>2021</v>
      </c>
      <c r="C70" s="99">
        <v>3428141.5244</v>
      </c>
    </row>
    <row r="71" spans="2:3">
      <c r="B71" s="6" t="s">
        <v>1970</v>
      </c>
      <c r="C71" s="99">
        <v>3412617.23</v>
      </c>
    </row>
    <row r="72" spans="2:3">
      <c r="B72" s="6" t="s">
        <v>2539</v>
      </c>
      <c r="C72" s="99">
        <v>3398314.4</v>
      </c>
    </row>
    <row r="73" spans="2:3">
      <c r="B73" s="6" t="s">
        <v>2022</v>
      </c>
      <c r="C73" s="99">
        <v>3368951.15</v>
      </c>
    </row>
    <row r="74" spans="2:3">
      <c r="B74" s="6" t="s">
        <v>1974</v>
      </c>
      <c r="C74" s="99">
        <v>3323000</v>
      </c>
    </row>
    <row r="75" spans="2:3">
      <c r="B75" s="6" t="s">
        <v>2070</v>
      </c>
      <c r="C75" s="99">
        <v>3314609</v>
      </c>
    </row>
    <row r="76" spans="2:3">
      <c r="B76" s="6" t="s">
        <v>2165</v>
      </c>
      <c r="C76" s="99">
        <v>3231339</v>
      </c>
    </row>
    <row r="77" spans="2:3">
      <c r="B77" s="6" t="s">
        <v>2168</v>
      </c>
      <c r="C77" s="99">
        <v>3187576.79</v>
      </c>
    </row>
    <row r="78" spans="2:3">
      <c r="B78" s="6" t="s">
        <v>2117</v>
      </c>
      <c r="C78" s="99">
        <v>3130234.94</v>
      </c>
    </row>
    <row r="79" spans="2:3">
      <c r="B79" s="6" t="s">
        <v>2264</v>
      </c>
      <c r="C79" s="99">
        <v>3007948</v>
      </c>
    </row>
    <row r="80" spans="2:3">
      <c r="B80" s="6" t="s">
        <v>2115</v>
      </c>
      <c r="C80" s="99">
        <v>2999919.8</v>
      </c>
    </row>
    <row r="81" spans="2:3">
      <c r="B81" s="6" t="s">
        <v>2217</v>
      </c>
      <c r="C81" s="99">
        <v>2995776.9</v>
      </c>
    </row>
    <row r="82" spans="2:3">
      <c r="B82" s="6" t="s">
        <v>2346</v>
      </c>
      <c r="C82" s="99">
        <v>2990591</v>
      </c>
    </row>
    <row r="83" spans="2:3">
      <c r="B83" s="6" t="s">
        <v>2345</v>
      </c>
      <c r="C83" s="99">
        <v>2921026.78</v>
      </c>
    </row>
    <row r="84" spans="2:3">
      <c r="B84" s="6" t="s">
        <v>2347</v>
      </c>
      <c r="C84" s="99">
        <v>2797591.390253</v>
      </c>
    </row>
    <row r="85" spans="2:3">
      <c r="B85" s="6" t="s">
        <v>2509</v>
      </c>
      <c r="C85" s="99">
        <v>2748316.26</v>
      </c>
    </row>
    <row r="86" spans="2:3">
      <c r="B86" s="6" t="s">
        <v>2195</v>
      </c>
      <c r="C86" s="99">
        <v>2672315.7000000002</v>
      </c>
    </row>
    <row r="87" spans="2:3">
      <c r="B87" s="6" t="s">
        <v>2083</v>
      </c>
      <c r="C87" s="99">
        <v>2658237.87</v>
      </c>
    </row>
    <row r="88" spans="2:3">
      <c r="B88" s="6" t="s">
        <v>2196</v>
      </c>
      <c r="C88" s="99">
        <v>2619361.8080000002</v>
      </c>
    </row>
    <row r="89" spans="2:3">
      <c r="B89" s="6" t="s">
        <v>2198</v>
      </c>
      <c r="C89" s="99">
        <v>2601210</v>
      </c>
    </row>
    <row r="90" spans="2:3">
      <c r="B90" s="6" t="s">
        <v>2542</v>
      </c>
      <c r="C90" s="99">
        <v>2583978.5</v>
      </c>
    </row>
    <row r="91" spans="2:3">
      <c r="B91" s="6" t="s">
        <v>2106</v>
      </c>
      <c r="C91" s="99">
        <v>2563660</v>
      </c>
    </row>
    <row r="92" spans="2:3">
      <c r="B92" s="6" t="s">
        <v>2187</v>
      </c>
      <c r="C92" s="99">
        <v>2485236</v>
      </c>
    </row>
    <row r="93" spans="2:3">
      <c r="B93" s="6" t="s">
        <v>2186</v>
      </c>
      <c r="C93" s="99">
        <v>2439421.3139999998</v>
      </c>
    </row>
    <row r="94" spans="2:3">
      <c r="B94" s="6" t="s">
        <v>2107</v>
      </c>
      <c r="C94" s="99">
        <v>2397368.86</v>
      </c>
    </row>
    <row r="95" spans="2:3">
      <c r="B95" s="6" t="s">
        <v>2188</v>
      </c>
      <c r="C95" s="99">
        <v>2355047</v>
      </c>
    </row>
    <row r="96" spans="2:3">
      <c r="B96" s="6" t="s">
        <v>2223</v>
      </c>
      <c r="C96" s="99">
        <v>2351570</v>
      </c>
    </row>
    <row r="97" spans="2:3">
      <c r="B97" s="6" t="s">
        <v>2131</v>
      </c>
      <c r="C97" s="99">
        <v>2322823.1779999998</v>
      </c>
    </row>
    <row r="98" spans="2:3">
      <c r="B98" s="6" t="s">
        <v>2009</v>
      </c>
      <c r="C98" s="99">
        <v>2319029.96</v>
      </c>
    </row>
    <row r="99" spans="2:3">
      <c r="B99" s="6" t="s">
        <v>2133</v>
      </c>
      <c r="C99" s="99">
        <v>2300630</v>
      </c>
    </row>
    <row r="100" spans="2:3">
      <c r="B100" s="6" t="s">
        <v>2226</v>
      </c>
      <c r="C100" s="99">
        <v>2300241.9900000002</v>
      </c>
    </row>
    <row r="101" spans="2:3">
      <c r="B101" s="6" t="s">
        <v>1919</v>
      </c>
      <c r="C101" s="99">
        <v>2202097</v>
      </c>
    </row>
    <row r="102" spans="2:3">
      <c r="B102" s="6" t="s">
        <v>2628</v>
      </c>
      <c r="C102" s="99">
        <v>2201495.8173110001</v>
      </c>
    </row>
    <row r="103" spans="2:3">
      <c r="B103" s="6" t="s">
        <v>1923</v>
      </c>
      <c r="C103" s="99">
        <v>2188000</v>
      </c>
    </row>
    <row r="104" spans="2:3">
      <c r="B104" s="6" t="s">
        <v>1925</v>
      </c>
      <c r="C104" s="99">
        <v>2174820.8360000001</v>
      </c>
    </row>
    <row r="105" spans="2:3">
      <c r="B105" s="6" t="s">
        <v>2024</v>
      </c>
      <c r="C105" s="99">
        <v>2144486.753</v>
      </c>
    </row>
    <row r="106" spans="2:3">
      <c r="B106" s="6" t="s">
        <v>2210</v>
      </c>
      <c r="C106" s="99">
        <v>2134100</v>
      </c>
    </row>
    <row r="107" spans="2:3">
      <c r="B107" s="6" t="s">
        <v>2212</v>
      </c>
      <c r="C107" s="99">
        <v>2066695</v>
      </c>
    </row>
    <row r="108" spans="2:3">
      <c r="B108" s="6" t="s">
        <v>2116</v>
      </c>
      <c r="C108" s="99">
        <v>2035879.0630000001</v>
      </c>
    </row>
    <row r="109" spans="2:3">
      <c r="B109" s="6" t="s">
        <v>2227</v>
      </c>
      <c r="C109" s="99">
        <v>2033801.22</v>
      </c>
    </row>
    <row r="110" spans="2:3">
      <c r="B110" s="6" t="s">
        <v>2225</v>
      </c>
      <c r="C110" s="99">
        <v>2011483.20398</v>
      </c>
    </row>
    <row r="111" spans="2:3">
      <c r="B111" s="6" t="s">
        <v>2306</v>
      </c>
      <c r="C111" s="99">
        <v>2008183</v>
      </c>
    </row>
    <row r="112" spans="2:3">
      <c r="B112" s="6" t="s">
        <v>2228</v>
      </c>
      <c r="C112" s="99">
        <v>1994577</v>
      </c>
    </row>
    <row r="113" spans="2:3">
      <c r="B113" s="6" t="s">
        <v>2308</v>
      </c>
      <c r="C113" s="99">
        <v>1967446</v>
      </c>
    </row>
    <row r="114" spans="2:3">
      <c r="B114" s="6" t="s">
        <v>2137</v>
      </c>
      <c r="C114" s="99">
        <v>1931311.6</v>
      </c>
    </row>
    <row r="115" spans="2:3">
      <c r="B115" s="6" t="s">
        <v>2303</v>
      </c>
      <c r="C115" s="99">
        <v>1918729</v>
      </c>
    </row>
    <row r="116" spans="2:3">
      <c r="B116" s="6" t="s">
        <v>2222</v>
      </c>
      <c r="C116" s="99">
        <v>1891320</v>
      </c>
    </row>
    <row r="117" spans="2:3">
      <c r="B117" s="6" t="s">
        <v>2304</v>
      </c>
      <c r="C117" s="99">
        <v>1861136.47</v>
      </c>
    </row>
    <row r="118" spans="2:3">
      <c r="B118" s="6" t="s">
        <v>2221</v>
      </c>
      <c r="C118" s="99">
        <v>1813161.4455800001</v>
      </c>
    </row>
    <row r="119" spans="2:3">
      <c r="B119" s="6" t="s">
        <v>2038</v>
      </c>
      <c r="C119" s="99">
        <v>1763547</v>
      </c>
    </row>
    <row r="120" spans="2:3">
      <c r="B120" s="6" t="s">
        <v>2039</v>
      </c>
      <c r="C120" s="99">
        <v>1746038.99</v>
      </c>
    </row>
    <row r="121" spans="2:3">
      <c r="B121" s="6" t="s">
        <v>2040</v>
      </c>
      <c r="C121" s="99">
        <v>1738360.5120999999</v>
      </c>
    </row>
    <row r="122" spans="2:3">
      <c r="B122" s="6" t="s">
        <v>2135</v>
      </c>
      <c r="C122" s="99">
        <v>1646087</v>
      </c>
    </row>
    <row r="123" spans="2:3">
      <c r="B123" s="6" t="s">
        <v>2232</v>
      </c>
      <c r="C123" s="99">
        <v>1641959.41</v>
      </c>
    </row>
    <row r="124" spans="2:3">
      <c r="B124" s="6" t="s">
        <v>2234</v>
      </c>
      <c r="C124" s="99">
        <v>1631791.84</v>
      </c>
    </row>
    <row r="125" spans="2:3">
      <c r="B125" s="6" t="s">
        <v>2236</v>
      </c>
      <c r="C125" s="99">
        <v>1626751.3089999999</v>
      </c>
    </row>
    <row r="126" spans="2:3">
      <c r="B126" s="6" t="s">
        <v>2136</v>
      </c>
      <c r="C126" s="99">
        <v>1611543.61</v>
      </c>
    </row>
    <row r="127" spans="2:3">
      <c r="B127" s="6" t="s">
        <v>2138</v>
      </c>
      <c r="C127" s="99">
        <v>1594174.852</v>
      </c>
    </row>
    <row r="128" spans="2:3">
      <c r="B128" s="6" t="s">
        <v>2229</v>
      </c>
      <c r="C128" s="99">
        <v>1567008.95</v>
      </c>
    </row>
    <row r="129" spans="2:3">
      <c r="B129" s="6" t="s">
        <v>2230</v>
      </c>
      <c r="C129" s="99">
        <v>1556435.29</v>
      </c>
    </row>
    <row r="130" spans="2:3">
      <c r="B130" s="6" t="s">
        <v>2144</v>
      </c>
      <c r="C130" s="99">
        <v>1545525.1</v>
      </c>
    </row>
    <row r="131" spans="2:3">
      <c r="B131" s="6" t="s">
        <v>2233</v>
      </c>
      <c r="C131" s="99">
        <v>1517716.94</v>
      </c>
    </row>
    <row r="132" spans="2:3">
      <c r="B132" s="6" t="s">
        <v>2139</v>
      </c>
      <c r="C132" s="99">
        <v>1510899</v>
      </c>
    </row>
    <row r="133" spans="2:3">
      <c r="B133" s="6" t="s">
        <v>2145</v>
      </c>
      <c r="C133" s="99">
        <v>1501594.8</v>
      </c>
    </row>
    <row r="134" spans="2:3">
      <c r="B134" s="6" t="s">
        <v>2140</v>
      </c>
      <c r="C134" s="99">
        <v>1496784</v>
      </c>
    </row>
    <row r="135" spans="2:3">
      <c r="B135" s="6" t="s">
        <v>2141</v>
      </c>
      <c r="C135" s="99">
        <v>1496317.5930000001</v>
      </c>
    </row>
    <row r="136" spans="2:3">
      <c r="B136" s="6" t="s">
        <v>2147</v>
      </c>
      <c r="C136" s="99">
        <v>1486552.12</v>
      </c>
    </row>
    <row r="137" spans="2:3">
      <c r="B137" s="6" t="s">
        <v>2054</v>
      </c>
      <c r="C137" s="99">
        <v>1481070</v>
      </c>
    </row>
    <row r="138" spans="2:3">
      <c r="B138" s="6" t="s">
        <v>2142</v>
      </c>
      <c r="C138" s="99">
        <v>1462222.4749</v>
      </c>
    </row>
    <row r="139" spans="2:3">
      <c r="B139" s="6" t="s">
        <v>1963</v>
      </c>
      <c r="C139" s="99">
        <v>1432756</v>
      </c>
    </row>
    <row r="140" spans="2:3">
      <c r="B140" s="6" t="s">
        <v>1965</v>
      </c>
      <c r="C140" s="99">
        <v>1432533</v>
      </c>
    </row>
    <row r="141" spans="2:3">
      <c r="B141" s="6" t="s">
        <v>2055</v>
      </c>
      <c r="C141" s="99">
        <v>1424392</v>
      </c>
    </row>
    <row r="142" spans="2:3">
      <c r="B142" s="6" t="s">
        <v>1966</v>
      </c>
      <c r="C142" s="99">
        <v>1418160.5</v>
      </c>
    </row>
    <row r="143" spans="2:3">
      <c r="B143" s="6" t="s">
        <v>1967</v>
      </c>
      <c r="C143" s="99">
        <v>1408219.01</v>
      </c>
    </row>
    <row r="144" spans="2:3">
      <c r="B144" s="6" t="s">
        <v>2057</v>
      </c>
      <c r="C144" s="99">
        <v>1401764.4</v>
      </c>
    </row>
    <row r="145" spans="2:3">
      <c r="B145" s="6" t="s">
        <v>1875</v>
      </c>
      <c r="C145" s="99">
        <v>1396844.56</v>
      </c>
    </row>
    <row r="146" spans="2:3">
      <c r="B146" s="6" t="s">
        <v>1876</v>
      </c>
      <c r="C146" s="99">
        <v>1374711.98</v>
      </c>
    </row>
    <row r="147" spans="2:3">
      <c r="B147" s="6" t="s">
        <v>1877</v>
      </c>
      <c r="C147" s="99">
        <v>1360559</v>
      </c>
    </row>
    <row r="148" spans="2:3">
      <c r="B148" s="6" t="s">
        <v>1783</v>
      </c>
      <c r="C148" s="99">
        <v>1331920.4110000001</v>
      </c>
    </row>
    <row r="149" spans="2:3">
      <c r="B149" s="6" t="s">
        <v>1784</v>
      </c>
      <c r="C149" s="99">
        <v>1324414.7350399999</v>
      </c>
    </row>
    <row r="150" spans="2:3">
      <c r="B150" s="6" t="s">
        <v>1785</v>
      </c>
      <c r="C150" s="99">
        <v>1317765</v>
      </c>
    </row>
    <row r="151" spans="2:3">
      <c r="B151" s="6" t="s">
        <v>1786</v>
      </c>
      <c r="C151" s="99">
        <v>1311000</v>
      </c>
    </row>
    <row r="152" spans="2:3">
      <c r="B152" s="6" t="s">
        <v>1879</v>
      </c>
      <c r="C152" s="99">
        <v>1307173.93</v>
      </c>
    </row>
    <row r="153" spans="2:3">
      <c r="B153" s="6" t="s">
        <v>1880</v>
      </c>
      <c r="C153" s="99">
        <v>1282366</v>
      </c>
    </row>
    <row r="154" spans="2:3">
      <c r="B154" s="6" t="s">
        <v>2071</v>
      </c>
      <c r="C154" s="99">
        <v>1276000</v>
      </c>
    </row>
    <row r="155" spans="2:3">
      <c r="B155" s="6" t="s">
        <v>2166</v>
      </c>
      <c r="C155" s="99">
        <v>1258470</v>
      </c>
    </row>
    <row r="156" spans="2:3">
      <c r="B156" s="6" t="s">
        <v>1982</v>
      </c>
      <c r="C156" s="99">
        <v>1256013.3245999999</v>
      </c>
    </row>
    <row r="157" spans="2:3">
      <c r="B157" s="6" t="s">
        <v>1983</v>
      </c>
      <c r="C157" s="99">
        <v>1248976.2792100001</v>
      </c>
    </row>
    <row r="158" spans="2:3">
      <c r="B158" s="6" t="s">
        <v>2163</v>
      </c>
      <c r="C158" s="99">
        <v>1231159</v>
      </c>
    </row>
    <row r="159" spans="2:3">
      <c r="B159" s="6" t="s">
        <v>2254</v>
      </c>
      <c r="C159" s="99">
        <v>1228362.1407999999</v>
      </c>
    </row>
    <row r="160" spans="2:3">
      <c r="B160" s="6" t="s">
        <v>2255</v>
      </c>
      <c r="C160" s="99">
        <v>1227470</v>
      </c>
    </row>
    <row r="161" spans="2:3">
      <c r="B161" s="6" t="s">
        <v>2167</v>
      </c>
      <c r="C161" s="99">
        <v>1225000</v>
      </c>
    </row>
    <row r="162" spans="2:3">
      <c r="B162" s="6" t="s">
        <v>2318</v>
      </c>
      <c r="C162" s="99">
        <v>1194321</v>
      </c>
    </row>
    <row r="163" spans="2:3">
      <c r="B163" s="6" t="s">
        <v>2072</v>
      </c>
      <c r="C163" s="99">
        <v>1193805.0330000001</v>
      </c>
    </row>
    <row r="164" spans="2:3">
      <c r="B164" s="6" t="s">
        <v>2172</v>
      </c>
      <c r="C164" s="99">
        <v>1128196</v>
      </c>
    </row>
    <row r="165" spans="2:3">
      <c r="B165" s="6" t="s">
        <v>2173</v>
      </c>
      <c r="C165" s="99">
        <v>1114423</v>
      </c>
    </row>
    <row r="166" spans="2:3">
      <c r="B166" s="6" t="s">
        <v>1878</v>
      </c>
      <c r="C166" s="99">
        <v>1112641.9080000001</v>
      </c>
    </row>
    <row r="167" spans="2:3">
      <c r="B167" s="6" t="s">
        <v>2261</v>
      </c>
      <c r="C167" s="99">
        <v>1099979.0745000001</v>
      </c>
    </row>
    <row r="168" spans="2:3">
      <c r="B168" s="6" t="s">
        <v>2262</v>
      </c>
      <c r="C168" s="99">
        <v>1072657.9641489999</v>
      </c>
    </row>
    <row r="169" spans="2:3">
      <c r="B169" s="6" t="s">
        <v>2179</v>
      </c>
      <c r="C169" s="99">
        <v>1050676</v>
      </c>
    </row>
    <row r="170" spans="2:3">
      <c r="B170" s="6" t="s">
        <v>1971</v>
      </c>
      <c r="C170" s="99">
        <v>1033167.36112</v>
      </c>
    </row>
    <row r="171" spans="2:3">
      <c r="B171" s="6" t="s">
        <v>2180</v>
      </c>
      <c r="C171" s="99">
        <v>1029017.26</v>
      </c>
    </row>
    <row r="172" spans="2:3">
      <c r="B172" s="6" t="s">
        <v>1972</v>
      </c>
      <c r="C172" s="99">
        <v>1019040</v>
      </c>
    </row>
    <row r="173" spans="2:3">
      <c r="B173" s="6" t="s">
        <v>2181</v>
      </c>
      <c r="C173" s="99">
        <v>1014144</v>
      </c>
    </row>
    <row r="174" spans="2:3">
      <c r="B174" s="6" t="s">
        <v>2177</v>
      </c>
      <c r="C174" s="99">
        <v>971098.2</v>
      </c>
    </row>
    <row r="175" spans="2:3">
      <c r="B175" s="6" t="s">
        <v>2178</v>
      </c>
      <c r="C175" s="99">
        <v>966286.55</v>
      </c>
    </row>
    <row r="176" spans="2:3">
      <c r="B176" s="6" t="s">
        <v>1993</v>
      </c>
      <c r="C176" s="99">
        <v>953200</v>
      </c>
    </row>
    <row r="177" spans="2:3">
      <c r="B177" s="6" t="s">
        <v>1994</v>
      </c>
      <c r="C177" s="99">
        <v>950355.6</v>
      </c>
    </row>
    <row r="178" spans="2:3">
      <c r="B178" s="6" t="s">
        <v>2087</v>
      </c>
      <c r="C178" s="99">
        <v>938674.42</v>
      </c>
    </row>
    <row r="179" spans="2:3">
      <c r="B179" s="6" t="s">
        <v>2088</v>
      </c>
      <c r="C179" s="99">
        <v>934139.34199999995</v>
      </c>
    </row>
    <row r="180" spans="2:3">
      <c r="B180" s="6" t="s">
        <v>2089</v>
      </c>
      <c r="C180" s="99">
        <v>932765.22</v>
      </c>
    </row>
    <row r="181" spans="2:3">
      <c r="B181" s="6" t="s">
        <v>2001</v>
      </c>
      <c r="C181" s="99">
        <v>911100</v>
      </c>
    </row>
    <row r="182" spans="2:3">
      <c r="B182" s="6" t="s">
        <v>2002</v>
      </c>
      <c r="C182" s="99">
        <v>908047.67980000004</v>
      </c>
    </row>
    <row r="183" spans="2:3">
      <c r="B183" s="6" t="s">
        <v>2184</v>
      </c>
      <c r="C183" s="99">
        <v>896923.20259999996</v>
      </c>
    </row>
    <row r="184" spans="2:3">
      <c r="B184" s="6" t="s">
        <v>2094</v>
      </c>
      <c r="C184" s="99">
        <v>865514.1</v>
      </c>
    </row>
    <row r="185" spans="2:3">
      <c r="B185" s="6" t="s">
        <v>2095</v>
      </c>
      <c r="C185" s="99">
        <v>850000</v>
      </c>
    </row>
    <row r="186" spans="2:3">
      <c r="B186" s="6" t="s">
        <v>2096</v>
      </c>
      <c r="C186" s="99">
        <v>842437.7</v>
      </c>
    </row>
    <row r="187" spans="2:3">
      <c r="B187" s="6" t="s">
        <v>2097</v>
      </c>
      <c r="C187" s="99">
        <v>840327.8</v>
      </c>
    </row>
    <row r="188" spans="2:3">
      <c r="B188" s="6" t="s">
        <v>2098</v>
      </c>
      <c r="C188" s="99">
        <v>823131.21400000004</v>
      </c>
    </row>
    <row r="189" spans="2:3">
      <c r="B189" s="6" t="s">
        <v>2099</v>
      </c>
      <c r="C189" s="99">
        <v>810821.33</v>
      </c>
    </row>
    <row r="190" spans="2:3">
      <c r="B190" s="6" t="s">
        <v>1913</v>
      </c>
      <c r="C190" s="99">
        <v>808768.28885000001</v>
      </c>
    </row>
    <row r="191" spans="2:3">
      <c r="B191" s="6" t="s">
        <v>1973</v>
      </c>
      <c r="C191" s="99">
        <v>804353.8</v>
      </c>
    </row>
    <row r="192" spans="2:3">
      <c r="B192" s="6" t="s">
        <v>1914</v>
      </c>
      <c r="C192" s="99">
        <v>782541</v>
      </c>
    </row>
    <row r="193" spans="2:3">
      <c r="B193" s="6" t="s">
        <v>1915</v>
      </c>
      <c r="C193" s="99">
        <v>780950.9</v>
      </c>
    </row>
    <row r="194" spans="2:3">
      <c r="B194" s="6" t="s">
        <v>1916</v>
      </c>
      <c r="C194" s="99">
        <v>775660.02171999996</v>
      </c>
    </row>
    <row r="195" spans="2:3">
      <c r="B195" s="6" t="s">
        <v>1917</v>
      </c>
      <c r="C195" s="99">
        <v>770176.03099999996</v>
      </c>
    </row>
    <row r="196" spans="2:3">
      <c r="B196" s="6" t="s">
        <v>1918</v>
      </c>
      <c r="C196" s="99">
        <v>755917.28414</v>
      </c>
    </row>
    <row r="197" spans="2:3">
      <c r="B197" s="6" t="s">
        <v>2069</v>
      </c>
      <c r="C197" s="99">
        <v>750382.67</v>
      </c>
    </row>
    <row r="198" spans="2:3">
      <c r="B198" s="6" t="s">
        <v>1830</v>
      </c>
      <c r="C198" s="99">
        <v>743772.15</v>
      </c>
    </row>
    <row r="199" spans="2:3">
      <c r="B199" s="6" t="s">
        <v>1831</v>
      </c>
      <c r="C199" s="99">
        <v>743311</v>
      </c>
    </row>
    <row r="200" spans="2:3">
      <c r="B200" s="6" t="s">
        <v>1832</v>
      </c>
      <c r="C200" s="99">
        <v>736599.3</v>
      </c>
    </row>
    <row r="201" spans="2:3">
      <c r="B201" s="6" t="s">
        <v>2164</v>
      </c>
      <c r="C201" s="99">
        <v>730507.6</v>
      </c>
    </row>
    <row r="202" spans="2:3">
      <c r="B202" s="6" t="s">
        <v>2162</v>
      </c>
      <c r="C202" s="99">
        <v>722991.87</v>
      </c>
    </row>
    <row r="203" spans="2:3">
      <c r="B203" s="6" t="s">
        <v>1736</v>
      </c>
      <c r="C203" s="99">
        <v>720000</v>
      </c>
    </row>
    <row r="204" spans="2:3">
      <c r="B204" s="6" t="s">
        <v>1737</v>
      </c>
      <c r="C204" s="99">
        <v>717511.8</v>
      </c>
    </row>
    <row r="205" spans="2:3">
      <c r="B205" s="6" t="s">
        <v>2169</v>
      </c>
      <c r="C205" s="99">
        <v>712785</v>
      </c>
    </row>
    <row r="206" spans="2:3">
      <c r="B206" s="6" t="s">
        <v>1738</v>
      </c>
      <c r="C206" s="99">
        <v>704631</v>
      </c>
    </row>
    <row r="207" spans="2:3">
      <c r="B207" s="6" t="s">
        <v>1739</v>
      </c>
      <c r="C207" s="99">
        <v>697630.98652999999</v>
      </c>
    </row>
    <row r="208" spans="2:3">
      <c r="B208" s="6" t="s">
        <v>1740</v>
      </c>
      <c r="C208" s="99">
        <v>694380.71</v>
      </c>
    </row>
    <row r="209" spans="2:3">
      <c r="B209" s="6" t="s">
        <v>1835</v>
      </c>
      <c r="C209" s="99">
        <v>663072</v>
      </c>
    </row>
    <row r="210" spans="2:3">
      <c r="B210" s="6" t="s">
        <v>2025</v>
      </c>
      <c r="C210" s="99">
        <v>643458.06700000004</v>
      </c>
    </row>
    <row r="211" spans="2:3">
      <c r="B211" s="6" t="s">
        <v>2026</v>
      </c>
      <c r="C211" s="99">
        <v>632385</v>
      </c>
    </row>
    <row r="212" spans="2:3">
      <c r="B212" s="6" t="s">
        <v>1935</v>
      </c>
      <c r="C212" s="99">
        <v>628206.5</v>
      </c>
    </row>
    <row r="213" spans="2:3">
      <c r="B213" s="6" t="s">
        <v>1937</v>
      </c>
      <c r="C213" s="99">
        <v>611745.40899999999</v>
      </c>
    </row>
    <row r="214" spans="2:3">
      <c r="B214" s="6" t="s">
        <v>2029</v>
      </c>
      <c r="C214" s="99">
        <v>604058.27</v>
      </c>
    </row>
    <row r="215" spans="2:3">
      <c r="B215" s="6" t="s">
        <v>2213</v>
      </c>
      <c r="C215" s="99">
        <v>594237.6</v>
      </c>
    </row>
    <row r="216" spans="2:3">
      <c r="B216" s="6" t="s">
        <v>2120</v>
      </c>
      <c r="C216" s="99">
        <v>581000</v>
      </c>
    </row>
    <row r="217" spans="2:3">
      <c r="B217" s="6" t="s">
        <v>2027</v>
      </c>
      <c r="C217" s="99">
        <v>576877</v>
      </c>
    </row>
    <row r="218" spans="2:3">
      <c r="B218" s="6" t="s">
        <v>2028</v>
      </c>
      <c r="C218" s="99">
        <v>568897.02289999998</v>
      </c>
    </row>
    <row r="219" spans="2:3">
      <c r="B219" s="6" t="s">
        <v>2123</v>
      </c>
      <c r="C219" s="99">
        <v>556465.19999999995</v>
      </c>
    </row>
    <row r="220" spans="2:3">
      <c r="B220" s="6" t="s">
        <v>2124</v>
      </c>
      <c r="C220" s="99">
        <v>554023.9</v>
      </c>
    </row>
    <row r="221" spans="2:3">
      <c r="B221" s="6" t="s">
        <v>2260</v>
      </c>
      <c r="C221" s="99">
        <v>549263</v>
      </c>
    </row>
    <row r="222" spans="2:3">
      <c r="B222" s="6" t="s">
        <v>2125</v>
      </c>
      <c r="C222" s="99">
        <v>535507.69999999995</v>
      </c>
    </row>
    <row r="223" spans="2:3">
      <c r="B223" s="6" t="s">
        <v>2220</v>
      </c>
      <c r="C223" s="99">
        <v>519546.33799999999</v>
      </c>
    </row>
    <row r="224" spans="2:3">
      <c r="B224" s="6" t="s">
        <v>2130</v>
      </c>
      <c r="C224" s="99">
        <v>516392.79031999997</v>
      </c>
    </row>
    <row r="225" spans="2:3">
      <c r="B225" s="6" t="s">
        <v>2474</v>
      </c>
      <c r="C225" s="99">
        <v>516160.98</v>
      </c>
    </row>
    <row r="226" spans="2:3">
      <c r="B226" s="6" t="s">
        <v>2265</v>
      </c>
      <c r="C226" s="99">
        <v>492287</v>
      </c>
    </row>
    <row r="227" spans="2:3">
      <c r="B227" s="6" t="s">
        <v>2036</v>
      </c>
      <c r="C227" s="99">
        <v>485752.17560999998</v>
      </c>
    </row>
    <row r="228" spans="2:3">
      <c r="B228" s="6" t="s">
        <v>2348</v>
      </c>
      <c r="C228" s="99">
        <v>477867</v>
      </c>
    </row>
    <row r="229" spans="2:3">
      <c r="B229" s="6" t="s">
        <v>2037</v>
      </c>
      <c r="C229" s="99">
        <v>475853.99200000003</v>
      </c>
    </row>
    <row r="230" spans="2:3">
      <c r="B230" s="6" t="s">
        <v>2041</v>
      </c>
      <c r="C230" s="99">
        <v>460206.84566400002</v>
      </c>
    </row>
    <row r="231" spans="2:3">
      <c r="B231" s="6" t="s">
        <v>2042</v>
      </c>
      <c r="C231" s="99">
        <v>458035.83</v>
      </c>
    </row>
    <row r="232" spans="2:3">
      <c r="B232" s="6" t="s">
        <v>2043</v>
      </c>
      <c r="C232" s="99">
        <v>457250.33100000001</v>
      </c>
    </row>
    <row r="233" spans="2:3">
      <c r="B233" s="6" t="s">
        <v>2044</v>
      </c>
      <c r="C233" s="99">
        <v>451438</v>
      </c>
    </row>
    <row r="234" spans="2:3">
      <c r="B234" s="6" t="s">
        <v>1953</v>
      </c>
      <c r="C234" s="99">
        <v>449546.92</v>
      </c>
    </row>
    <row r="235" spans="2:3">
      <c r="B235" s="6" t="s">
        <v>1954</v>
      </c>
      <c r="C235" s="99">
        <v>446374.27500000002</v>
      </c>
    </row>
    <row r="236" spans="2:3">
      <c r="B236" s="6" t="s">
        <v>1955</v>
      </c>
      <c r="C236" s="99">
        <v>445101.53700000001</v>
      </c>
    </row>
    <row r="237" spans="2:3">
      <c r="B237" s="6" t="s">
        <v>2050</v>
      </c>
      <c r="C237" s="99">
        <v>439350.12</v>
      </c>
    </row>
    <row r="238" spans="2:3">
      <c r="B238" s="6" t="s">
        <v>2051</v>
      </c>
      <c r="C238" s="99">
        <v>437321.1</v>
      </c>
    </row>
    <row r="239" spans="2:3">
      <c r="B239" s="6" t="s">
        <v>2052</v>
      </c>
      <c r="C239" s="99">
        <v>434099</v>
      </c>
    </row>
    <row r="240" spans="2:3">
      <c r="B240" s="6" t="s">
        <v>2053</v>
      </c>
      <c r="C240" s="99">
        <v>432374.3</v>
      </c>
    </row>
    <row r="241" spans="2:3">
      <c r="B241" s="6" t="s">
        <v>1960</v>
      </c>
      <c r="C241" s="99">
        <v>429936</v>
      </c>
    </row>
    <row r="242" spans="2:3">
      <c r="B242" s="6" t="s">
        <v>1961</v>
      </c>
      <c r="C242" s="99">
        <v>428144.19300000003</v>
      </c>
    </row>
    <row r="243" spans="2:3">
      <c r="B243" s="6" t="s">
        <v>1962</v>
      </c>
      <c r="C243" s="99">
        <v>421307</v>
      </c>
    </row>
    <row r="244" spans="2:3">
      <c r="B244" s="6" t="s">
        <v>1868</v>
      </c>
      <c r="C244" s="99">
        <v>411704.57</v>
      </c>
    </row>
    <row r="245" spans="2:3">
      <c r="B245" s="6" t="s">
        <v>1869</v>
      </c>
      <c r="C245" s="99">
        <v>408385.527</v>
      </c>
    </row>
    <row r="246" spans="2:3">
      <c r="B246" s="6" t="s">
        <v>2349</v>
      </c>
      <c r="C246" s="99">
        <v>407239.6</v>
      </c>
    </row>
    <row r="247" spans="2:3">
      <c r="B247" s="6" t="s">
        <v>1870</v>
      </c>
      <c r="C247" s="99">
        <v>406655.92</v>
      </c>
    </row>
    <row r="248" spans="2:3">
      <c r="B248" s="6" t="s">
        <v>1871</v>
      </c>
      <c r="C248" s="99">
        <v>401660</v>
      </c>
    </row>
    <row r="249" spans="2:3">
      <c r="B249" s="6" t="s">
        <v>1872</v>
      </c>
      <c r="C249" s="99">
        <v>400137</v>
      </c>
    </row>
    <row r="250" spans="2:3">
      <c r="B250" s="6" t="s">
        <v>1964</v>
      </c>
      <c r="C250" s="99">
        <v>399259</v>
      </c>
    </row>
    <row r="251" spans="2:3">
      <c r="B251" s="6" t="s">
        <v>1778</v>
      </c>
      <c r="C251" s="99">
        <v>395233.32</v>
      </c>
    </row>
    <row r="252" spans="2:3">
      <c r="B252" s="6" t="s">
        <v>1873</v>
      </c>
      <c r="C252" s="99">
        <v>394377.14679999999</v>
      </c>
    </row>
    <row r="253" spans="2:3">
      <c r="B253" s="6" t="s">
        <v>1874</v>
      </c>
      <c r="C253" s="99">
        <v>394317</v>
      </c>
    </row>
    <row r="254" spans="2:3">
      <c r="B254" s="6" t="s">
        <v>1781</v>
      </c>
      <c r="C254" s="99">
        <v>390067.18618900003</v>
      </c>
    </row>
    <row r="255" spans="2:3">
      <c r="B255" s="6" t="s">
        <v>1782</v>
      </c>
      <c r="C255" s="99">
        <v>377000</v>
      </c>
    </row>
    <row r="256" spans="2:3">
      <c r="B256" s="6" t="s">
        <v>1691</v>
      </c>
      <c r="C256" s="99">
        <v>376720</v>
      </c>
    </row>
    <row r="257" spans="2:3">
      <c r="B257" s="6" t="s">
        <v>2344</v>
      </c>
      <c r="C257" s="99">
        <v>373269.40600000002</v>
      </c>
    </row>
    <row r="258" spans="2:3">
      <c r="B258" s="6" t="s">
        <v>1692</v>
      </c>
      <c r="C258" s="99">
        <v>373000</v>
      </c>
    </row>
    <row r="259" spans="2:3">
      <c r="B259" s="6" t="s">
        <v>1693</v>
      </c>
      <c r="C259" s="99">
        <v>371510.16063</v>
      </c>
    </row>
    <row r="260" spans="2:3">
      <c r="B260" s="6" t="s">
        <v>1694</v>
      </c>
      <c r="C260" s="99">
        <v>369148</v>
      </c>
    </row>
    <row r="261" spans="2:3">
      <c r="B261" s="6" t="s">
        <v>1881</v>
      </c>
      <c r="C261" s="99">
        <v>369132.876521</v>
      </c>
    </row>
    <row r="262" spans="2:3">
      <c r="B262" s="6" t="s">
        <v>1975</v>
      </c>
      <c r="C262" s="99">
        <v>368475.3</v>
      </c>
    </row>
    <row r="263" spans="2:3">
      <c r="B263" s="6" t="s">
        <v>2266</v>
      </c>
      <c r="C263" s="99">
        <v>365085.00199999998</v>
      </c>
    </row>
    <row r="264" spans="2:3">
      <c r="B264" s="6" t="s">
        <v>1976</v>
      </c>
      <c r="C264" s="99">
        <v>362400</v>
      </c>
    </row>
    <row r="265" spans="2:3">
      <c r="B265" s="6" t="s">
        <v>1981</v>
      </c>
      <c r="C265" s="99">
        <v>358241.33</v>
      </c>
    </row>
    <row r="266" spans="2:3">
      <c r="B266" s="6" t="s">
        <v>1980</v>
      </c>
      <c r="C266" s="99">
        <v>355000</v>
      </c>
    </row>
    <row r="267" spans="2:3">
      <c r="B267" s="6" t="s">
        <v>1889</v>
      </c>
      <c r="C267" s="99">
        <v>354566</v>
      </c>
    </row>
    <row r="268" spans="2:3">
      <c r="B268" s="6" t="s">
        <v>1984</v>
      </c>
      <c r="C268" s="99">
        <v>350342.739</v>
      </c>
    </row>
    <row r="269" spans="2:3">
      <c r="B269" s="6" t="s">
        <v>2073</v>
      </c>
      <c r="C269" s="99">
        <v>347000</v>
      </c>
    </row>
    <row r="270" spans="2:3">
      <c r="B270" s="6" t="s">
        <v>2074</v>
      </c>
      <c r="C270" s="99">
        <v>343960.10340000002</v>
      </c>
    </row>
    <row r="271" spans="2:3">
      <c r="B271" s="6" t="s">
        <v>2075</v>
      </c>
      <c r="C271" s="99">
        <v>343060.52</v>
      </c>
    </row>
    <row r="272" spans="2:3">
      <c r="B272" s="6" t="s">
        <v>2174</v>
      </c>
      <c r="C272" s="99">
        <v>335100.87099999998</v>
      </c>
    </row>
    <row r="273" spans="2:3">
      <c r="B273" s="6" t="s">
        <v>2175</v>
      </c>
      <c r="C273" s="99">
        <v>331300</v>
      </c>
    </row>
    <row r="274" spans="2:3">
      <c r="B274" s="6" t="s">
        <v>2176</v>
      </c>
      <c r="C274" s="99">
        <v>330819.23995000002</v>
      </c>
    </row>
    <row r="275" spans="2:3">
      <c r="B275" s="6" t="s">
        <v>2079</v>
      </c>
      <c r="C275" s="99">
        <v>329285</v>
      </c>
    </row>
    <row r="276" spans="2:3">
      <c r="B276" s="6" t="s">
        <v>1991</v>
      </c>
      <c r="C276" s="99">
        <v>327541.10590530001</v>
      </c>
    </row>
    <row r="277" spans="2:3">
      <c r="B277" s="6" t="s">
        <v>1992</v>
      </c>
      <c r="C277" s="99">
        <v>327463.5</v>
      </c>
    </row>
    <row r="278" spans="2:3">
      <c r="B278" s="6" t="s">
        <v>1995</v>
      </c>
      <c r="C278" s="99">
        <v>321000</v>
      </c>
    </row>
    <row r="279" spans="2:3">
      <c r="B279" s="6" t="s">
        <v>1996</v>
      </c>
      <c r="C279" s="99">
        <v>318381.59999999998</v>
      </c>
    </row>
    <row r="280" spans="2:3">
      <c r="B280" s="6" t="s">
        <v>1997</v>
      </c>
      <c r="C280" s="99">
        <v>316495</v>
      </c>
    </row>
    <row r="281" spans="2:3">
      <c r="B281" s="6" t="s">
        <v>1998</v>
      </c>
      <c r="C281" s="99">
        <v>316360.15999999997</v>
      </c>
    </row>
    <row r="282" spans="2:3">
      <c r="B282" s="6" t="s">
        <v>2091</v>
      </c>
      <c r="C282" s="99">
        <v>315332.34999999998</v>
      </c>
    </row>
    <row r="283" spans="2:3">
      <c r="B283" s="6" t="s">
        <v>2092</v>
      </c>
      <c r="C283" s="99">
        <v>314524.90724713099</v>
      </c>
    </row>
    <row r="284" spans="2:3">
      <c r="B284" s="6" t="s">
        <v>1902</v>
      </c>
      <c r="C284" s="99">
        <v>313164.3</v>
      </c>
    </row>
    <row r="285" spans="2:3">
      <c r="B285" s="6" t="s">
        <v>2185</v>
      </c>
      <c r="C285" s="99">
        <v>311900.79999999999</v>
      </c>
    </row>
    <row r="286" spans="2:3">
      <c r="B286" s="6" t="s">
        <v>2093</v>
      </c>
      <c r="C286" s="99">
        <v>308933</v>
      </c>
    </row>
    <row r="287" spans="2:3">
      <c r="B287" s="6" t="s">
        <v>2005</v>
      </c>
      <c r="C287" s="99">
        <v>307000</v>
      </c>
    </row>
    <row r="288" spans="2:3">
      <c r="B288" s="6" t="s">
        <v>2006</v>
      </c>
      <c r="C288" s="99">
        <v>306490.84299999999</v>
      </c>
    </row>
    <row r="289" spans="2:3">
      <c r="B289" s="6" t="s">
        <v>2007</v>
      </c>
      <c r="C289" s="99">
        <v>306429</v>
      </c>
    </row>
    <row r="290" spans="2:3">
      <c r="B290" s="6" t="s">
        <v>1911</v>
      </c>
      <c r="C290" s="99">
        <v>306374.38900000002</v>
      </c>
    </row>
    <row r="291" spans="2:3">
      <c r="B291" s="6" t="s">
        <v>2396</v>
      </c>
      <c r="C291" s="99">
        <v>303293.81</v>
      </c>
    </row>
    <row r="292" spans="2:3">
      <c r="B292" s="6" t="s">
        <v>1912</v>
      </c>
      <c r="C292" s="99">
        <v>302779</v>
      </c>
    </row>
    <row r="293" spans="2:3">
      <c r="B293" s="6" t="s">
        <v>1824</v>
      </c>
      <c r="C293" s="99">
        <v>302082</v>
      </c>
    </row>
    <row r="294" spans="2:3">
      <c r="B294" s="6" t="s">
        <v>1825</v>
      </c>
      <c r="C294" s="99">
        <v>298468.84999999998</v>
      </c>
    </row>
    <row r="295" spans="2:3">
      <c r="B295" s="6" t="s">
        <v>1826</v>
      </c>
      <c r="C295" s="99">
        <v>296508.98</v>
      </c>
    </row>
    <row r="296" spans="2:3">
      <c r="B296" s="6" t="s">
        <v>1827</v>
      </c>
      <c r="C296" s="99">
        <v>292333.59999999998</v>
      </c>
    </row>
    <row r="297" spans="2:3">
      <c r="B297" s="6" t="s">
        <v>1730</v>
      </c>
      <c r="C297" s="99">
        <v>287702.53999999998</v>
      </c>
    </row>
    <row r="298" spans="2:3">
      <c r="B298" s="6" t="s">
        <v>1828</v>
      </c>
      <c r="C298" s="99">
        <v>286234.34999999998</v>
      </c>
    </row>
    <row r="299" spans="2:3">
      <c r="B299" s="6" t="s">
        <v>1829</v>
      </c>
      <c r="C299" s="99">
        <v>280020.67800000001</v>
      </c>
    </row>
    <row r="300" spans="2:3">
      <c r="B300" s="6" t="s">
        <v>2080</v>
      </c>
      <c r="C300" s="99">
        <v>277999.27</v>
      </c>
    </row>
    <row r="301" spans="2:3">
      <c r="B301" s="6" t="s">
        <v>1733</v>
      </c>
      <c r="C301" s="99">
        <v>273587.93</v>
      </c>
    </row>
    <row r="302" spans="2:3">
      <c r="B302" s="6" t="s">
        <v>1734</v>
      </c>
      <c r="C302" s="99">
        <v>273301.34000000003</v>
      </c>
    </row>
    <row r="303" spans="2:3">
      <c r="B303" s="6" t="s">
        <v>1735</v>
      </c>
      <c r="C303" s="99">
        <v>265319.13</v>
      </c>
    </row>
    <row r="304" spans="2:3">
      <c r="B304" s="6" t="s">
        <v>1647</v>
      </c>
      <c r="C304" s="99">
        <v>255071</v>
      </c>
    </row>
    <row r="305" spans="2:3">
      <c r="B305" s="6" t="s">
        <v>1648</v>
      </c>
      <c r="C305" s="99">
        <v>252016.880898</v>
      </c>
    </row>
    <row r="306" spans="2:3">
      <c r="B306" s="6" t="s">
        <v>1649</v>
      </c>
      <c r="C306" s="99">
        <v>250513.2</v>
      </c>
    </row>
    <row r="307" spans="2:3">
      <c r="B307" s="6" t="s">
        <v>1836</v>
      </c>
      <c r="C307" s="99">
        <v>243734</v>
      </c>
    </row>
    <row r="308" spans="2:3">
      <c r="B308" s="6" t="s">
        <v>1837</v>
      </c>
      <c r="C308" s="99">
        <v>238029.33</v>
      </c>
    </row>
    <row r="309" spans="2:3">
      <c r="B309" s="6" t="s">
        <v>1926</v>
      </c>
      <c r="C309" s="99">
        <v>232287.26146000001</v>
      </c>
    </row>
    <row r="310" spans="2:3">
      <c r="B310" s="6" t="s">
        <v>1933</v>
      </c>
      <c r="C310" s="99">
        <v>231554.5</v>
      </c>
    </row>
    <row r="311" spans="2:3">
      <c r="B311" s="6" t="s">
        <v>1934</v>
      </c>
      <c r="C311" s="99">
        <v>231360.4</v>
      </c>
    </row>
    <row r="312" spans="2:3">
      <c r="B312" s="6" t="s">
        <v>1932</v>
      </c>
      <c r="C312" s="99">
        <v>230508.4</v>
      </c>
    </row>
    <row r="313" spans="2:3">
      <c r="B313" s="6" t="s">
        <v>1844</v>
      </c>
      <c r="C313" s="99">
        <v>226691.7</v>
      </c>
    </row>
    <row r="314" spans="2:3">
      <c r="B314" s="6" t="s">
        <v>2030</v>
      </c>
      <c r="C314" s="99">
        <v>216810</v>
      </c>
    </row>
    <row r="315" spans="2:3">
      <c r="B315" s="6" t="s">
        <v>2031</v>
      </c>
      <c r="C315" s="99">
        <v>216006.75</v>
      </c>
    </row>
    <row r="316" spans="2:3">
      <c r="B316" s="6" t="s">
        <v>2032</v>
      </c>
      <c r="C316" s="99">
        <v>214548.83</v>
      </c>
    </row>
    <row r="317" spans="2:3">
      <c r="B317" s="6" t="s">
        <v>2081</v>
      </c>
      <c r="C317" s="99">
        <v>213311.79925000001</v>
      </c>
    </row>
    <row r="318" spans="2:3">
      <c r="B318" s="6" t="s">
        <v>2126</v>
      </c>
      <c r="C318" s="99">
        <v>212765</v>
      </c>
    </row>
    <row r="319" spans="2:3">
      <c r="B319" s="6" t="s">
        <v>2127</v>
      </c>
      <c r="C319" s="99">
        <v>212585.7</v>
      </c>
    </row>
    <row r="320" spans="2:3">
      <c r="B320" s="6" t="s">
        <v>2128</v>
      </c>
      <c r="C320" s="99">
        <v>211252</v>
      </c>
    </row>
    <row r="321" spans="2:3">
      <c r="B321" s="6" t="s">
        <v>1946</v>
      </c>
      <c r="C321" s="99">
        <v>209120.5</v>
      </c>
    </row>
    <row r="322" spans="2:3">
      <c r="B322" s="6" t="s">
        <v>2629</v>
      </c>
      <c r="C322" s="99">
        <v>207958</v>
      </c>
    </row>
    <row r="323" spans="2:3">
      <c r="B323" s="6" t="s">
        <v>2129</v>
      </c>
      <c r="C323" s="99">
        <v>206312.20600000001</v>
      </c>
    </row>
    <row r="324" spans="2:3">
      <c r="B324" s="6" t="s">
        <v>2034</v>
      </c>
      <c r="C324" s="99">
        <v>206130</v>
      </c>
    </row>
    <row r="325" spans="2:3">
      <c r="B325" s="6" t="s">
        <v>2035</v>
      </c>
      <c r="C325" s="99">
        <v>205565.52</v>
      </c>
    </row>
    <row r="326" spans="2:3">
      <c r="B326" s="6" t="s">
        <v>1947</v>
      </c>
      <c r="C326" s="99">
        <v>203223.2</v>
      </c>
    </row>
    <row r="327" spans="2:3">
      <c r="B327" s="6" t="s">
        <v>1948</v>
      </c>
      <c r="C327" s="99">
        <v>203111.3</v>
      </c>
    </row>
    <row r="328" spans="2:3">
      <c r="B328" s="6" t="s">
        <v>1949</v>
      </c>
      <c r="C328" s="99">
        <v>201344.49153999999</v>
      </c>
    </row>
    <row r="329" spans="2:3">
      <c r="B329" s="6" t="s">
        <v>1950</v>
      </c>
      <c r="C329" s="99">
        <v>200463</v>
      </c>
    </row>
    <row r="330" spans="2:3">
      <c r="B330" s="6" t="s">
        <v>2045</v>
      </c>
      <c r="C330" s="99">
        <v>197917</v>
      </c>
    </row>
    <row r="331" spans="2:3">
      <c r="B331" s="6" t="s">
        <v>2543</v>
      </c>
      <c r="C331" s="99">
        <v>196047</v>
      </c>
    </row>
    <row r="332" spans="2:3">
      <c r="B332" s="6" t="s">
        <v>2082</v>
      </c>
      <c r="C332" s="99">
        <v>196039.98</v>
      </c>
    </row>
    <row r="333" spans="2:3">
      <c r="B333" s="6" t="s">
        <v>2046</v>
      </c>
      <c r="C333" s="99">
        <v>196000</v>
      </c>
    </row>
    <row r="334" spans="2:3">
      <c r="B334" s="6" t="s">
        <v>1952</v>
      </c>
      <c r="C334" s="99">
        <v>194200</v>
      </c>
    </row>
    <row r="335" spans="2:3">
      <c r="B335" s="6" t="s">
        <v>2047</v>
      </c>
      <c r="C335" s="99">
        <v>194192.3</v>
      </c>
    </row>
    <row r="336" spans="2:3">
      <c r="B336" s="6" t="s">
        <v>2048</v>
      </c>
      <c r="C336" s="99">
        <v>192913</v>
      </c>
    </row>
    <row r="337" spans="2:3">
      <c r="B337" s="6" t="s">
        <v>2049</v>
      </c>
      <c r="C337" s="99">
        <v>192798.48967760001</v>
      </c>
    </row>
    <row r="338" spans="2:3">
      <c r="B338" s="6" t="s">
        <v>1957</v>
      </c>
      <c r="C338" s="99">
        <v>188929</v>
      </c>
    </row>
    <row r="339" spans="2:3">
      <c r="B339" s="6" t="s">
        <v>1958</v>
      </c>
      <c r="C339" s="99">
        <v>187623.4</v>
      </c>
    </row>
    <row r="340" spans="2:3">
      <c r="B340" s="6" t="s">
        <v>1959</v>
      </c>
      <c r="C340" s="99">
        <v>184576.61</v>
      </c>
    </row>
    <row r="341" spans="2:3">
      <c r="B341" s="6" t="s">
        <v>1867</v>
      </c>
      <c r="C341" s="99">
        <v>183193</v>
      </c>
    </row>
    <row r="342" spans="2:3">
      <c r="B342" s="6" t="s">
        <v>1866</v>
      </c>
      <c r="C342" s="99">
        <v>182143.851</v>
      </c>
    </row>
    <row r="343" spans="2:3">
      <c r="B343" s="6" t="s">
        <v>1777</v>
      </c>
      <c r="C343" s="99">
        <v>182018.47</v>
      </c>
    </row>
    <row r="344" spans="2:3">
      <c r="B344" s="6" t="s">
        <v>1684</v>
      </c>
      <c r="C344" s="99">
        <v>180860.13</v>
      </c>
    </row>
    <row r="345" spans="2:3">
      <c r="B345" s="6" t="s">
        <v>1779</v>
      </c>
      <c r="C345" s="99">
        <v>179860</v>
      </c>
    </row>
    <row r="346" spans="2:3">
      <c r="B346" s="6" t="s">
        <v>1780</v>
      </c>
      <c r="C346" s="99">
        <v>179851.1</v>
      </c>
    </row>
    <row r="347" spans="2:3">
      <c r="B347" s="6" t="s">
        <v>1687</v>
      </c>
      <c r="C347" s="99">
        <v>179341</v>
      </c>
    </row>
    <row r="348" spans="2:3">
      <c r="B348" s="6" t="s">
        <v>1688</v>
      </c>
      <c r="C348" s="99">
        <v>177026.2</v>
      </c>
    </row>
    <row r="349" spans="2:3">
      <c r="B349" s="6" t="s">
        <v>1689</v>
      </c>
      <c r="C349" s="99">
        <v>176000</v>
      </c>
    </row>
    <row r="350" spans="2:3">
      <c r="B350" s="6" t="s">
        <v>1690</v>
      </c>
      <c r="C350" s="99">
        <v>175906.75</v>
      </c>
    </row>
    <row r="351" spans="2:3">
      <c r="B351" s="6" t="s">
        <v>1603</v>
      </c>
      <c r="C351" s="99">
        <v>172634.54087999999</v>
      </c>
    </row>
    <row r="352" spans="2:3">
      <c r="B352" s="6" t="s">
        <v>1604</v>
      </c>
      <c r="C352" s="99">
        <v>171792.92</v>
      </c>
    </row>
    <row r="353" spans="2:3">
      <c r="B353" s="6" t="s">
        <v>1605</v>
      </c>
      <c r="C353" s="99">
        <v>171321.46400000001</v>
      </c>
    </row>
    <row r="354" spans="2:3">
      <c r="B354" s="6" t="s">
        <v>1606</v>
      </c>
      <c r="C354" s="99">
        <v>168991</v>
      </c>
    </row>
    <row r="355" spans="2:3">
      <c r="B355" s="6" t="s">
        <v>1882</v>
      </c>
      <c r="C355" s="99">
        <v>164614.94399999999</v>
      </c>
    </row>
    <row r="356" spans="2:3">
      <c r="B356" s="6" t="s">
        <v>1977</v>
      </c>
      <c r="C356" s="99">
        <v>164219</v>
      </c>
    </row>
    <row r="357" spans="2:3">
      <c r="B357" s="6" t="s">
        <v>1978</v>
      </c>
      <c r="C357" s="99">
        <v>163931.72899999999</v>
      </c>
    </row>
    <row r="358" spans="2:3">
      <c r="B358" s="6" t="s">
        <v>1979</v>
      </c>
      <c r="C358" s="99">
        <v>161814.74871399999</v>
      </c>
    </row>
    <row r="359" spans="2:3">
      <c r="B359" s="6" t="s">
        <v>1887</v>
      </c>
      <c r="C359" s="99">
        <v>158518</v>
      </c>
    </row>
    <row r="360" spans="2:3">
      <c r="B360" s="6" t="s">
        <v>1797</v>
      </c>
      <c r="C360" s="99">
        <v>157863.37700000001</v>
      </c>
    </row>
    <row r="361" spans="2:3">
      <c r="B361" s="6" t="s">
        <v>1798</v>
      </c>
      <c r="C361" s="99">
        <v>155286.88</v>
      </c>
    </row>
    <row r="362" spans="2:3">
      <c r="B362" s="6" t="s">
        <v>1985</v>
      </c>
      <c r="C362" s="99">
        <v>154001</v>
      </c>
    </row>
    <row r="363" spans="2:3">
      <c r="B363" s="6" t="s">
        <v>1986</v>
      </c>
      <c r="C363" s="99">
        <v>153353.26999999999</v>
      </c>
    </row>
    <row r="364" spans="2:3">
      <c r="B364" s="6" t="s">
        <v>2407</v>
      </c>
      <c r="C364" s="99">
        <v>149388</v>
      </c>
    </row>
    <row r="365" spans="2:3">
      <c r="B365" s="6" t="s">
        <v>1987</v>
      </c>
      <c r="C365" s="99">
        <v>149271</v>
      </c>
    </row>
    <row r="366" spans="2:3">
      <c r="B366" s="6" t="s">
        <v>1988</v>
      </c>
      <c r="C366" s="99">
        <v>147450.29999999999</v>
      </c>
    </row>
    <row r="367" spans="2:3">
      <c r="B367" s="6" t="s">
        <v>2076</v>
      </c>
      <c r="C367" s="99">
        <v>147430</v>
      </c>
    </row>
    <row r="368" spans="2:3">
      <c r="B368" s="6" t="s">
        <v>2077</v>
      </c>
      <c r="C368" s="99">
        <v>145852</v>
      </c>
    </row>
    <row r="369" spans="2:3">
      <c r="B369" s="6" t="s">
        <v>2078</v>
      </c>
      <c r="C369" s="99">
        <v>144728</v>
      </c>
    </row>
    <row r="370" spans="2:3">
      <c r="B370" s="6" t="s">
        <v>1990</v>
      </c>
      <c r="C370" s="99">
        <v>141742.77799999999</v>
      </c>
    </row>
    <row r="371" spans="2:3">
      <c r="B371" s="6" t="s">
        <v>1895</v>
      </c>
      <c r="C371" s="99">
        <v>140876</v>
      </c>
    </row>
    <row r="372" spans="2:3">
      <c r="B372" s="6" t="s">
        <v>1896</v>
      </c>
      <c r="C372" s="99">
        <v>139201</v>
      </c>
    </row>
    <row r="373" spans="2:3">
      <c r="B373" s="6" t="s">
        <v>1897</v>
      </c>
      <c r="C373" s="99">
        <v>137517</v>
      </c>
    </row>
    <row r="374" spans="2:3">
      <c r="B374" s="6" t="s">
        <v>2084</v>
      </c>
      <c r="C374" s="99">
        <v>137045.9</v>
      </c>
    </row>
    <row r="375" spans="2:3">
      <c r="B375" s="6" t="s">
        <v>1898</v>
      </c>
      <c r="C375" s="99">
        <v>136879.44899999999</v>
      </c>
    </row>
    <row r="376" spans="2:3">
      <c r="B376" s="6" t="s">
        <v>1900</v>
      </c>
      <c r="C376" s="99">
        <v>133788.321</v>
      </c>
    </row>
    <row r="377" spans="2:3">
      <c r="B377" s="6" t="s">
        <v>1999</v>
      </c>
      <c r="C377" s="99">
        <v>133187.26500000001</v>
      </c>
    </row>
    <row r="378" spans="2:3">
      <c r="B378" s="6" t="s">
        <v>2000</v>
      </c>
      <c r="C378" s="99">
        <v>128804.40300000001</v>
      </c>
    </row>
    <row r="379" spans="2:3">
      <c r="B379" s="6" t="s">
        <v>1901</v>
      </c>
      <c r="C379" s="99">
        <v>128639.05744999999</v>
      </c>
    </row>
    <row r="380" spans="2:3">
      <c r="B380" s="6" t="s">
        <v>1903</v>
      </c>
      <c r="C380" s="99">
        <v>127334.739</v>
      </c>
    </row>
    <row r="381" spans="2:3">
      <c r="B381" s="6" t="s">
        <v>2085</v>
      </c>
      <c r="C381" s="99">
        <v>124038.39999999999</v>
      </c>
    </row>
    <row r="382" spans="2:3">
      <c r="B382" s="6" t="s">
        <v>1904</v>
      </c>
      <c r="C382" s="99">
        <v>122152.33972</v>
      </c>
    </row>
    <row r="383" spans="2:3">
      <c r="B383" s="6" t="s">
        <v>2003</v>
      </c>
      <c r="C383" s="99">
        <v>119068.42543</v>
      </c>
    </row>
    <row r="384" spans="2:3">
      <c r="B384" s="6" t="s">
        <v>2086</v>
      </c>
      <c r="C384" s="99">
        <v>115348.5886</v>
      </c>
    </row>
    <row r="385" spans="2:3">
      <c r="B385" s="6" t="s">
        <v>2328</v>
      </c>
      <c r="C385" s="99">
        <v>114966</v>
      </c>
    </row>
    <row r="386" spans="2:3">
      <c r="B386" s="6" t="s">
        <v>2004</v>
      </c>
      <c r="C386" s="99">
        <v>114894</v>
      </c>
    </row>
    <row r="387" spans="2:3">
      <c r="B387" s="6" t="s">
        <v>1907</v>
      </c>
      <c r="C387" s="99">
        <v>113978</v>
      </c>
    </row>
    <row r="388" spans="2:3">
      <c r="B388" s="6" t="s">
        <v>1908</v>
      </c>
      <c r="C388" s="99">
        <v>113800</v>
      </c>
    </row>
    <row r="389" spans="2:3">
      <c r="B389" s="6" t="s">
        <v>1909</v>
      </c>
      <c r="C389" s="99">
        <v>112847</v>
      </c>
    </row>
    <row r="390" spans="2:3">
      <c r="B390" s="6" t="s">
        <v>2090</v>
      </c>
      <c r="C390" s="99">
        <v>112065.4512</v>
      </c>
    </row>
    <row r="391" spans="2:3">
      <c r="B391" s="6" t="s">
        <v>2273</v>
      </c>
      <c r="C391" s="99">
        <v>110164.952</v>
      </c>
    </row>
    <row r="392" spans="2:3">
      <c r="B392" s="6" t="s">
        <v>1910</v>
      </c>
      <c r="C392" s="99">
        <v>109147</v>
      </c>
    </row>
    <row r="393" spans="2:3">
      <c r="B393" s="6" t="s">
        <v>1822</v>
      </c>
      <c r="C393" s="99">
        <v>108711.77</v>
      </c>
    </row>
    <row r="394" spans="2:3">
      <c r="B394" s="6" t="s">
        <v>1823</v>
      </c>
      <c r="C394" s="99">
        <v>108123.292</v>
      </c>
    </row>
    <row r="395" spans="2:3">
      <c r="B395" s="6" t="s">
        <v>1638</v>
      </c>
      <c r="C395" s="99">
        <v>107815</v>
      </c>
    </row>
    <row r="396" spans="2:3">
      <c r="B396" s="6" t="s">
        <v>1731</v>
      </c>
      <c r="C396" s="99">
        <v>106167.46</v>
      </c>
    </row>
    <row r="397" spans="2:3">
      <c r="B397" s="6" t="s">
        <v>2275</v>
      </c>
      <c r="C397" s="99">
        <v>105729.5489224</v>
      </c>
    </row>
    <row r="398" spans="2:3">
      <c r="B398" s="6" t="s">
        <v>1732</v>
      </c>
      <c r="C398" s="99">
        <v>105055.9</v>
      </c>
    </row>
    <row r="399" spans="2:3">
      <c r="B399" s="6" t="s">
        <v>1642</v>
      </c>
      <c r="C399" s="99">
        <v>104942.192</v>
      </c>
    </row>
    <row r="400" spans="2:3">
      <c r="B400" s="6" t="s">
        <v>1643</v>
      </c>
      <c r="C400" s="99">
        <v>104885.56</v>
      </c>
    </row>
    <row r="401" spans="2:3">
      <c r="B401" s="6" t="s">
        <v>1644</v>
      </c>
      <c r="C401" s="99">
        <v>104724</v>
      </c>
    </row>
    <row r="402" spans="2:3">
      <c r="B402" s="6" t="s">
        <v>2276</v>
      </c>
      <c r="C402" s="99">
        <v>104466</v>
      </c>
    </row>
    <row r="403" spans="2:3">
      <c r="B403" s="6" t="s">
        <v>2277</v>
      </c>
      <c r="C403" s="99">
        <v>103792</v>
      </c>
    </row>
    <row r="404" spans="2:3">
      <c r="B404" s="6" t="s">
        <v>1645</v>
      </c>
      <c r="C404" s="99">
        <v>103305.75</v>
      </c>
    </row>
    <row r="405" spans="2:3">
      <c r="B405" s="6" t="s">
        <v>1646</v>
      </c>
      <c r="C405" s="99">
        <v>101242</v>
      </c>
    </row>
    <row r="406" spans="2:3">
      <c r="B406" s="6" t="s">
        <v>1558</v>
      </c>
      <c r="C406" s="99">
        <v>101237.1099</v>
      </c>
    </row>
    <row r="407" spans="2:3">
      <c r="B407" s="6" t="s">
        <v>2408</v>
      </c>
      <c r="C407" s="99">
        <v>101135.145</v>
      </c>
    </row>
    <row r="408" spans="2:3">
      <c r="B408" s="6" t="s">
        <v>1559</v>
      </c>
      <c r="C408" s="99">
        <v>99272</v>
      </c>
    </row>
    <row r="409" spans="2:3">
      <c r="B409" s="6" t="s">
        <v>2189</v>
      </c>
      <c r="C409" s="99">
        <v>96175.815610000005</v>
      </c>
    </row>
    <row r="410" spans="2:3">
      <c r="B410" s="6" t="s">
        <v>1560</v>
      </c>
      <c r="C410" s="99">
        <v>94563.236000000004</v>
      </c>
    </row>
    <row r="411" spans="2:3">
      <c r="B411" s="6" t="s">
        <v>1561</v>
      </c>
      <c r="C411" s="99">
        <v>92259.3</v>
      </c>
    </row>
    <row r="412" spans="2:3">
      <c r="B412" s="6" t="s">
        <v>1838</v>
      </c>
      <c r="C412" s="99">
        <v>91614.6</v>
      </c>
    </row>
    <row r="413" spans="2:3">
      <c r="B413" s="6" t="s">
        <v>1927</v>
      </c>
      <c r="C413" s="99">
        <v>90750.907200000001</v>
      </c>
    </row>
    <row r="414" spans="2:3">
      <c r="B414" s="6" t="s">
        <v>1928</v>
      </c>
      <c r="C414" s="99">
        <v>90566</v>
      </c>
    </row>
    <row r="415" spans="2:3">
      <c r="B415" s="6" t="s">
        <v>1929</v>
      </c>
      <c r="C415" s="99">
        <v>89802</v>
      </c>
    </row>
    <row r="416" spans="2:3">
      <c r="B416" s="6" t="s">
        <v>1930</v>
      </c>
      <c r="C416" s="99">
        <v>88057.279798400006</v>
      </c>
    </row>
    <row r="417" spans="2:3">
      <c r="B417" s="6" t="s">
        <v>1751</v>
      </c>
      <c r="C417" s="99">
        <v>87919.93</v>
      </c>
    </row>
    <row r="418" spans="2:3">
      <c r="B418" s="6" t="s">
        <v>1752</v>
      </c>
      <c r="C418" s="99">
        <v>87695.706000000006</v>
      </c>
    </row>
    <row r="419" spans="2:3">
      <c r="B419" s="6" t="s">
        <v>1845</v>
      </c>
      <c r="C419" s="99">
        <v>87092</v>
      </c>
    </row>
    <row r="420" spans="2:3">
      <c r="B420" s="6" t="s">
        <v>1936</v>
      </c>
      <c r="C420" s="99">
        <v>86349.64</v>
      </c>
    </row>
    <row r="421" spans="2:3">
      <c r="B421" s="6" t="s">
        <v>1938</v>
      </c>
      <c r="C421" s="99">
        <v>85434.403999999995</v>
      </c>
    </row>
    <row r="422" spans="2:3">
      <c r="B422" s="6" t="s">
        <v>1939</v>
      </c>
      <c r="C422" s="99">
        <v>82571</v>
      </c>
    </row>
    <row r="423" spans="2:3">
      <c r="B423" s="6" t="s">
        <v>1940</v>
      </c>
      <c r="C423" s="99">
        <v>81822.77</v>
      </c>
    </row>
    <row r="424" spans="2:3">
      <c r="B424" s="6" t="s">
        <v>1941</v>
      </c>
      <c r="C424" s="99">
        <v>80774.422000000006</v>
      </c>
    </row>
    <row r="425" spans="2:3">
      <c r="B425" s="6" t="s">
        <v>1942</v>
      </c>
      <c r="C425" s="99">
        <v>80055.199999999997</v>
      </c>
    </row>
    <row r="426" spans="2:3">
      <c r="B426" s="6" t="s">
        <v>2033</v>
      </c>
      <c r="C426" s="99">
        <v>79549</v>
      </c>
    </row>
    <row r="427" spans="2:3">
      <c r="B427" s="6" t="s">
        <v>1853</v>
      </c>
      <c r="C427" s="99">
        <v>77670.5</v>
      </c>
    </row>
    <row r="428" spans="2:3">
      <c r="B428" s="6" t="s">
        <v>1759</v>
      </c>
      <c r="C428" s="99">
        <v>77641.53</v>
      </c>
    </row>
    <row r="429" spans="2:3">
      <c r="B429" s="6" t="s">
        <v>1945</v>
      </c>
      <c r="C429" s="99">
        <v>77321</v>
      </c>
    </row>
    <row r="430" spans="2:3">
      <c r="B430" s="6" t="s">
        <v>2399</v>
      </c>
      <c r="C430" s="99">
        <v>77284</v>
      </c>
    </row>
    <row r="431" spans="2:3">
      <c r="B431" s="6" t="s">
        <v>1854</v>
      </c>
      <c r="C431" s="99">
        <v>77225.56</v>
      </c>
    </row>
    <row r="432" spans="2:3">
      <c r="B432" s="6" t="s">
        <v>1855</v>
      </c>
      <c r="C432" s="99">
        <v>76208.86</v>
      </c>
    </row>
    <row r="433" spans="2:3">
      <c r="B433" s="6" t="s">
        <v>1951</v>
      </c>
      <c r="C433" s="99">
        <v>75725.8</v>
      </c>
    </row>
    <row r="434" spans="2:3">
      <c r="B434" s="6" t="s">
        <v>1764</v>
      </c>
      <c r="C434" s="99">
        <v>75564</v>
      </c>
    </row>
    <row r="435" spans="2:3">
      <c r="B435" s="6" t="s">
        <v>1587</v>
      </c>
      <c r="C435" s="99">
        <v>74770</v>
      </c>
    </row>
    <row r="436" spans="2:3">
      <c r="B436" s="6" t="s">
        <v>1766</v>
      </c>
      <c r="C436" s="99">
        <v>74526.763500000001</v>
      </c>
    </row>
    <row r="437" spans="2:3">
      <c r="B437" s="6" t="s">
        <v>1765</v>
      </c>
      <c r="C437" s="99">
        <v>73961.7</v>
      </c>
    </row>
    <row r="438" spans="2:3">
      <c r="B438" s="6" t="s">
        <v>2100</v>
      </c>
      <c r="C438" s="99">
        <v>73502.3</v>
      </c>
    </row>
    <row r="439" spans="2:3">
      <c r="B439" s="6" t="s">
        <v>1858</v>
      </c>
      <c r="C439" s="99">
        <v>73364.149999999994</v>
      </c>
    </row>
    <row r="440" spans="2:3">
      <c r="B440" s="6" t="s">
        <v>1859</v>
      </c>
      <c r="C440" s="99">
        <v>73004</v>
      </c>
    </row>
    <row r="441" spans="2:3">
      <c r="B441" s="6" t="s">
        <v>1956</v>
      </c>
      <c r="C441" s="99">
        <v>72593.64</v>
      </c>
    </row>
    <row r="442" spans="2:3">
      <c r="B442" s="6" t="s">
        <v>1863</v>
      </c>
      <c r="C442" s="99">
        <v>72158.23</v>
      </c>
    </row>
    <row r="443" spans="2:3">
      <c r="B443" s="6" t="s">
        <v>1864</v>
      </c>
      <c r="C443" s="99">
        <v>70707</v>
      </c>
    </row>
    <row r="444" spans="2:3">
      <c r="B444" s="6" t="s">
        <v>1865</v>
      </c>
      <c r="C444" s="99">
        <v>70359.12</v>
      </c>
    </row>
    <row r="445" spans="2:3">
      <c r="B445" s="6" t="s">
        <v>1775</v>
      </c>
      <c r="C445" s="99">
        <v>70303.34</v>
      </c>
    </row>
    <row r="446" spans="2:3">
      <c r="B446" s="6" t="s">
        <v>2008</v>
      </c>
      <c r="C446" s="99">
        <v>70080</v>
      </c>
    </row>
    <row r="447" spans="2:3">
      <c r="B447" s="6" t="s">
        <v>1776</v>
      </c>
      <c r="C447" s="99">
        <v>69815</v>
      </c>
    </row>
    <row r="448" spans="2:3">
      <c r="B448" s="6" t="s">
        <v>1681</v>
      </c>
      <c r="C448" s="99">
        <v>69651.260299999994</v>
      </c>
    </row>
    <row r="449" spans="2:3">
      <c r="B449" s="6" t="s">
        <v>1682</v>
      </c>
      <c r="C449" s="99">
        <v>69627.010999999999</v>
      </c>
    </row>
    <row r="450" spans="2:3">
      <c r="B450" s="6" t="s">
        <v>1683</v>
      </c>
      <c r="C450" s="99">
        <v>69169.183690000005</v>
      </c>
    </row>
    <row r="451" spans="2:3">
      <c r="B451" s="6" t="s">
        <v>1685</v>
      </c>
      <c r="C451" s="99">
        <v>68867.12</v>
      </c>
    </row>
    <row r="452" spans="2:3">
      <c r="B452" s="6" t="s">
        <v>1686</v>
      </c>
      <c r="C452" s="99">
        <v>68537</v>
      </c>
    </row>
    <row r="453" spans="2:3">
      <c r="B453" s="6" t="s">
        <v>2010</v>
      </c>
      <c r="C453" s="99">
        <v>67876</v>
      </c>
    </row>
    <row r="454" spans="2:3">
      <c r="B454" s="6" t="s">
        <v>1600</v>
      </c>
      <c r="C454" s="99">
        <v>67480</v>
      </c>
    </row>
    <row r="455" spans="2:3">
      <c r="B455" s="6" t="s">
        <v>1601</v>
      </c>
      <c r="C455" s="99">
        <v>67385.86</v>
      </c>
    </row>
    <row r="456" spans="2:3">
      <c r="B456" s="6" t="s">
        <v>1602</v>
      </c>
      <c r="C456" s="99">
        <v>66251.06</v>
      </c>
    </row>
    <row r="457" spans="2:3">
      <c r="B457" s="6" t="s">
        <v>1513</v>
      </c>
      <c r="C457" s="99">
        <v>65042.30358</v>
      </c>
    </row>
    <row r="458" spans="2:3">
      <c r="B458" s="6" t="s">
        <v>1514</v>
      </c>
      <c r="C458" s="99">
        <v>65000</v>
      </c>
    </row>
    <row r="459" spans="2:3">
      <c r="B459" s="6" t="s">
        <v>1515</v>
      </c>
      <c r="C459" s="99">
        <v>64957</v>
      </c>
    </row>
    <row r="460" spans="2:3">
      <c r="B460" s="6" t="s">
        <v>1516</v>
      </c>
      <c r="C460" s="99">
        <v>64935.855000000003</v>
      </c>
    </row>
    <row r="461" spans="2:3">
      <c r="B461" s="6" t="s">
        <v>1607</v>
      </c>
      <c r="C461" s="99">
        <v>64061.373979999997</v>
      </c>
    </row>
    <row r="462" spans="2:3">
      <c r="B462" s="6" t="s">
        <v>1787</v>
      </c>
      <c r="C462" s="99">
        <v>63463.7</v>
      </c>
    </row>
    <row r="463" spans="2:3">
      <c r="B463" s="6" t="s">
        <v>1788</v>
      </c>
      <c r="C463" s="99">
        <v>63055</v>
      </c>
    </row>
    <row r="464" spans="2:3">
      <c r="B464" s="6" t="s">
        <v>1883</v>
      </c>
      <c r="C464" s="99">
        <v>62520</v>
      </c>
    </row>
    <row r="465" spans="2:3">
      <c r="B465" s="6" t="s">
        <v>1884</v>
      </c>
      <c r="C465" s="99">
        <v>61943</v>
      </c>
    </row>
    <row r="466" spans="2:3">
      <c r="B466" s="6" t="s">
        <v>1885</v>
      </c>
      <c r="C466" s="99">
        <v>61744.33</v>
      </c>
    </row>
    <row r="467" spans="2:3">
      <c r="B467" s="6" t="s">
        <v>1707</v>
      </c>
      <c r="C467" s="99">
        <v>61555.95</v>
      </c>
    </row>
    <row r="468" spans="2:3">
      <c r="B468" s="6" t="s">
        <v>1800</v>
      </c>
      <c r="C468" s="99">
        <v>61178</v>
      </c>
    </row>
    <row r="469" spans="2:3">
      <c r="B469" s="6" t="s">
        <v>2011</v>
      </c>
      <c r="C469" s="99">
        <v>61174.672173999999</v>
      </c>
    </row>
    <row r="470" spans="2:3">
      <c r="B470" s="6" t="s">
        <v>1801</v>
      </c>
      <c r="C470" s="99">
        <v>59362.34</v>
      </c>
    </row>
    <row r="471" spans="2:3">
      <c r="B471" s="6" t="s">
        <v>1799</v>
      </c>
      <c r="C471" s="99">
        <v>59360.7</v>
      </c>
    </row>
    <row r="472" spans="2:3">
      <c r="B472" s="6" t="s">
        <v>1888</v>
      </c>
      <c r="C472" s="99">
        <v>58758</v>
      </c>
    </row>
    <row r="473" spans="2:3">
      <c r="B473" s="6" t="s">
        <v>1890</v>
      </c>
      <c r="C473" s="99">
        <v>58512.098100000003</v>
      </c>
    </row>
    <row r="474" spans="2:3">
      <c r="B474" s="6" t="s">
        <v>1891</v>
      </c>
      <c r="C474" s="99">
        <v>58269.994200000001</v>
      </c>
    </row>
    <row r="475" spans="2:3">
      <c r="B475" s="6" t="s">
        <v>1892</v>
      </c>
      <c r="C475" s="99">
        <v>57945.478000000003</v>
      </c>
    </row>
    <row r="476" spans="2:3">
      <c r="B476" s="6" t="s">
        <v>1989</v>
      </c>
      <c r="C476" s="99">
        <v>56455</v>
      </c>
    </row>
    <row r="477" spans="2:3">
      <c r="B477" s="6" t="s">
        <v>1715</v>
      </c>
      <c r="C477" s="99">
        <v>56273.635999999999</v>
      </c>
    </row>
    <row r="478" spans="2:3">
      <c r="B478" s="6" t="s">
        <v>1807</v>
      </c>
      <c r="C478" s="99">
        <v>55670</v>
      </c>
    </row>
    <row r="479" spans="2:3">
      <c r="B479" s="6" t="s">
        <v>1808</v>
      </c>
      <c r="C479" s="99">
        <v>55508</v>
      </c>
    </row>
    <row r="480" spans="2:3">
      <c r="B480" s="6" t="s">
        <v>1809</v>
      </c>
      <c r="C480" s="99">
        <v>55500</v>
      </c>
    </row>
    <row r="481" spans="2:3">
      <c r="B481" s="6" t="s">
        <v>1810</v>
      </c>
      <c r="C481" s="99">
        <v>54742.3</v>
      </c>
    </row>
    <row r="482" spans="2:3">
      <c r="B482" s="6" t="s">
        <v>1899</v>
      </c>
      <c r="C482" s="99">
        <v>54235</v>
      </c>
    </row>
    <row r="483" spans="2:3">
      <c r="B483" s="6" t="s">
        <v>1720</v>
      </c>
      <c r="C483" s="99">
        <v>54222.559999999998</v>
      </c>
    </row>
    <row r="484" spans="2:3">
      <c r="B484" s="6" t="s">
        <v>2012</v>
      </c>
      <c r="C484" s="99">
        <v>53300</v>
      </c>
    </row>
    <row r="485" spans="2:3">
      <c r="B485" s="6" t="s">
        <v>1815</v>
      </c>
      <c r="C485" s="99">
        <v>53036</v>
      </c>
    </row>
    <row r="486" spans="2:3">
      <c r="B486" s="6" t="s">
        <v>1629</v>
      </c>
      <c r="C486" s="99">
        <v>52741.5</v>
      </c>
    </row>
    <row r="487" spans="2:3">
      <c r="B487" s="6" t="s">
        <v>1814</v>
      </c>
      <c r="C487" s="99">
        <v>52289</v>
      </c>
    </row>
    <row r="488" spans="2:3">
      <c r="B488" s="6" t="s">
        <v>1905</v>
      </c>
      <c r="C488" s="99">
        <v>52277.833200000001</v>
      </c>
    </row>
    <row r="489" spans="2:3">
      <c r="B489" s="6" t="s">
        <v>1906</v>
      </c>
      <c r="C489" s="99">
        <v>52035</v>
      </c>
    </row>
    <row r="490" spans="2:3">
      <c r="B490" s="6" t="s">
        <v>1820</v>
      </c>
      <c r="C490" s="99">
        <v>51633.767</v>
      </c>
    </row>
    <row r="491" spans="2:3">
      <c r="B491" s="6" t="s">
        <v>1821</v>
      </c>
      <c r="C491" s="99">
        <v>51279.444000000003</v>
      </c>
    </row>
    <row r="492" spans="2:3">
      <c r="B492" s="6" t="s">
        <v>1729</v>
      </c>
      <c r="C492" s="99">
        <v>50724</v>
      </c>
    </row>
    <row r="493" spans="2:3">
      <c r="B493" s="6" t="s">
        <v>1632</v>
      </c>
      <c r="C493" s="99">
        <v>50182</v>
      </c>
    </row>
    <row r="494" spans="2:3">
      <c r="B494" s="6" t="s">
        <v>1633</v>
      </c>
      <c r="C494" s="99">
        <v>50055.1492</v>
      </c>
    </row>
    <row r="495" spans="2:3">
      <c r="B495" s="6" t="s">
        <v>1634</v>
      </c>
      <c r="C495" s="99">
        <v>49868.07</v>
      </c>
    </row>
    <row r="496" spans="2:3">
      <c r="B496" s="6" t="s">
        <v>1635</v>
      </c>
      <c r="C496" s="99">
        <v>49496.153704999997</v>
      </c>
    </row>
    <row r="497" spans="2:3">
      <c r="B497" s="6" t="s">
        <v>1639</v>
      </c>
      <c r="C497" s="99">
        <v>49309.279999999999</v>
      </c>
    </row>
    <row r="498" spans="2:3">
      <c r="B498" s="6" t="s">
        <v>1640</v>
      </c>
      <c r="C498" s="99">
        <v>49273.400999999998</v>
      </c>
    </row>
    <row r="499" spans="2:3">
      <c r="B499" s="6" t="s">
        <v>1641</v>
      </c>
      <c r="C499" s="99">
        <v>49262.904999999999</v>
      </c>
    </row>
    <row r="500" spans="2:3">
      <c r="B500" s="6" t="s">
        <v>1557</v>
      </c>
      <c r="C500" s="99">
        <v>49238.38</v>
      </c>
    </row>
    <row r="501" spans="2:3">
      <c r="B501" s="6" t="s">
        <v>1554</v>
      </c>
      <c r="C501" s="99">
        <v>49045</v>
      </c>
    </row>
    <row r="502" spans="2:3">
      <c r="B502" s="6" t="s">
        <v>1833</v>
      </c>
      <c r="C502" s="99">
        <v>48396</v>
      </c>
    </row>
    <row r="503" spans="2:3">
      <c r="B503" s="6" t="s">
        <v>1555</v>
      </c>
      <c r="C503" s="99">
        <v>48268.25</v>
      </c>
    </row>
    <row r="504" spans="2:3">
      <c r="B504" s="6" t="s">
        <v>1556</v>
      </c>
      <c r="C504" s="99">
        <v>47981.7</v>
      </c>
    </row>
    <row r="505" spans="2:3">
      <c r="B505" s="6" t="s">
        <v>1468</v>
      </c>
      <c r="C505" s="99">
        <v>47841.2</v>
      </c>
    </row>
    <row r="506" spans="2:3">
      <c r="B506" s="6" t="s">
        <v>1469</v>
      </c>
      <c r="C506" s="99">
        <v>47593.37</v>
      </c>
    </row>
    <row r="507" spans="2:3">
      <c r="B507" s="6" t="s">
        <v>1834</v>
      </c>
      <c r="C507" s="99">
        <v>47390.003810000002</v>
      </c>
    </row>
    <row r="508" spans="2:3">
      <c r="B508" s="6" t="s">
        <v>1562</v>
      </c>
      <c r="C508" s="99">
        <v>47290.01</v>
      </c>
    </row>
    <row r="509" spans="2:3">
      <c r="B509" s="6" t="s">
        <v>1563</v>
      </c>
      <c r="C509" s="99">
        <v>47014.87</v>
      </c>
    </row>
    <row r="510" spans="2:3">
      <c r="B510" s="6" t="s">
        <v>1564</v>
      </c>
      <c r="C510" s="99">
        <v>46827.722159999998</v>
      </c>
    </row>
    <row r="511" spans="2:3">
      <c r="B511" s="6" t="s">
        <v>1741</v>
      </c>
      <c r="C511" s="99">
        <v>46612</v>
      </c>
    </row>
    <row r="512" spans="2:3">
      <c r="B512" s="6" t="s">
        <v>1839</v>
      </c>
      <c r="C512" s="99">
        <v>46595.32</v>
      </c>
    </row>
    <row r="513" spans="2:3">
      <c r="B513" s="6" t="s">
        <v>1840</v>
      </c>
      <c r="C513" s="99">
        <v>46099</v>
      </c>
    </row>
    <row r="514" spans="2:3">
      <c r="B514" s="6" t="s">
        <v>1841</v>
      </c>
      <c r="C514" s="99">
        <v>45725.5</v>
      </c>
    </row>
    <row r="515" spans="2:3">
      <c r="B515" s="6" t="s">
        <v>1753</v>
      </c>
      <c r="C515" s="99">
        <v>45538.9</v>
      </c>
    </row>
    <row r="516" spans="2:3">
      <c r="B516" s="6" t="s">
        <v>1754</v>
      </c>
      <c r="C516" s="99">
        <v>45222.741999999998</v>
      </c>
    </row>
    <row r="517" spans="2:3">
      <c r="B517" s="6" t="s">
        <v>2327</v>
      </c>
      <c r="C517" s="99">
        <v>45177.568500000001</v>
      </c>
    </row>
    <row r="518" spans="2:3">
      <c r="B518" s="6" t="s">
        <v>1849</v>
      </c>
      <c r="C518" s="99">
        <v>44976.3</v>
      </c>
    </row>
    <row r="519" spans="2:3">
      <c r="B519" s="6" t="s">
        <v>2430</v>
      </c>
      <c r="C519" s="99">
        <v>44704.06</v>
      </c>
    </row>
    <row r="520" spans="2:3">
      <c r="B520" s="6" t="s">
        <v>2329</v>
      </c>
      <c r="C520" s="99">
        <v>44581.053999999996</v>
      </c>
    </row>
    <row r="521" spans="2:3">
      <c r="B521" s="6" t="s">
        <v>1846</v>
      </c>
      <c r="C521" s="99">
        <v>43784.800000000003</v>
      </c>
    </row>
    <row r="522" spans="2:3">
      <c r="B522" s="6" t="s">
        <v>1847</v>
      </c>
      <c r="C522" s="99">
        <v>43702</v>
      </c>
    </row>
    <row r="523" spans="2:3">
      <c r="B523" s="6" t="s">
        <v>1848</v>
      </c>
      <c r="C523" s="99">
        <v>43340</v>
      </c>
    </row>
    <row r="524" spans="2:3">
      <c r="B524" s="6" t="s">
        <v>1943</v>
      </c>
      <c r="C524" s="99">
        <v>43300</v>
      </c>
    </row>
    <row r="525" spans="2:3">
      <c r="B525" s="6" t="s">
        <v>1944</v>
      </c>
      <c r="C525" s="99">
        <v>43033</v>
      </c>
    </row>
    <row r="526" spans="2:3">
      <c r="B526" s="6" t="s">
        <v>1851</v>
      </c>
      <c r="C526" s="99">
        <v>42264.97</v>
      </c>
    </row>
    <row r="527" spans="2:3">
      <c r="B527" s="6" t="s">
        <v>1852</v>
      </c>
      <c r="C527" s="99">
        <v>42252</v>
      </c>
    </row>
    <row r="528" spans="2:3">
      <c r="B528" s="6" t="s">
        <v>1760</v>
      </c>
      <c r="C528" s="99">
        <v>42179.8</v>
      </c>
    </row>
    <row r="529" spans="2:3">
      <c r="B529" s="6" t="s">
        <v>1761</v>
      </c>
      <c r="C529" s="99">
        <v>41972.086280000003</v>
      </c>
    </row>
    <row r="530" spans="2:3">
      <c r="B530" s="6" t="s">
        <v>1762</v>
      </c>
      <c r="C530" s="99">
        <v>41838.964350000002</v>
      </c>
    </row>
    <row r="531" spans="2:3">
      <c r="B531" s="6" t="s">
        <v>1763</v>
      </c>
      <c r="C531" s="99">
        <v>41558.629999999997</v>
      </c>
    </row>
    <row r="532" spans="2:3">
      <c r="B532" s="6" t="s">
        <v>1856</v>
      </c>
      <c r="C532" s="99">
        <v>41300</v>
      </c>
    </row>
    <row r="533" spans="2:3">
      <c r="B533" s="6" t="s">
        <v>1857</v>
      </c>
      <c r="C533" s="99">
        <v>40538.1564</v>
      </c>
    </row>
    <row r="534" spans="2:3">
      <c r="B534" s="6" t="s">
        <v>1585</v>
      </c>
      <c r="C534" s="99">
        <v>40384.879999999997</v>
      </c>
    </row>
    <row r="535" spans="2:3">
      <c r="B535" s="6" t="s">
        <v>1860</v>
      </c>
      <c r="C535" s="99">
        <v>40288.6</v>
      </c>
    </row>
    <row r="536" spans="2:3">
      <c r="B536" s="6" t="s">
        <v>1861</v>
      </c>
      <c r="C536" s="99">
        <v>40000</v>
      </c>
    </row>
    <row r="537" spans="2:3">
      <c r="B537" s="6" t="s">
        <v>1862</v>
      </c>
      <c r="C537" s="99">
        <v>39890</v>
      </c>
    </row>
    <row r="538" spans="2:3">
      <c r="B538" s="6" t="s">
        <v>1773</v>
      </c>
      <c r="C538" s="99">
        <v>39388.964046932699</v>
      </c>
    </row>
    <row r="539" spans="2:3">
      <c r="B539" s="6" t="s">
        <v>1774</v>
      </c>
      <c r="C539" s="99">
        <v>39238</v>
      </c>
    </row>
    <row r="540" spans="2:3">
      <c r="B540" s="6" t="s">
        <v>1678</v>
      </c>
      <c r="C540" s="99">
        <v>38831.870750000002</v>
      </c>
    </row>
    <row r="541" spans="2:3">
      <c r="B541" s="6" t="s">
        <v>1679</v>
      </c>
      <c r="C541" s="99">
        <v>38145</v>
      </c>
    </row>
    <row r="542" spans="2:3">
      <c r="B542" s="6" t="s">
        <v>1680</v>
      </c>
      <c r="C542" s="99">
        <v>38131</v>
      </c>
    </row>
    <row r="543" spans="2:3">
      <c r="B543" s="6" t="s">
        <v>1589</v>
      </c>
      <c r="C543" s="99">
        <v>37337.200909971798</v>
      </c>
    </row>
    <row r="544" spans="2:3">
      <c r="B544" s="6" t="s">
        <v>1590</v>
      </c>
      <c r="C544" s="99">
        <v>37151.589999999997</v>
      </c>
    </row>
    <row r="545" spans="2:3">
      <c r="B545" s="6" t="s">
        <v>1591</v>
      </c>
      <c r="C545" s="99">
        <v>36845.261019999998</v>
      </c>
    </row>
    <row r="546" spans="2:3">
      <c r="B546" s="6" t="s">
        <v>1596</v>
      </c>
      <c r="C546" s="99">
        <v>36632.908600000002</v>
      </c>
    </row>
    <row r="547" spans="2:3">
      <c r="B547" s="6" t="s">
        <v>1597</v>
      </c>
      <c r="C547" s="99">
        <v>36578.47</v>
      </c>
    </row>
    <row r="548" spans="2:3">
      <c r="B548" s="6" t="s">
        <v>1598</v>
      </c>
      <c r="C548" s="99">
        <v>35058</v>
      </c>
    </row>
    <row r="549" spans="2:3">
      <c r="B549" s="6" t="s">
        <v>1599</v>
      </c>
      <c r="C549" s="99">
        <v>34937.83</v>
      </c>
    </row>
    <row r="550" spans="2:3">
      <c r="B550" s="6" t="s">
        <v>1593</v>
      </c>
      <c r="C550" s="99">
        <v>34771.336600000002</v>
      </c>
    </row>
    <row r="551" spans="2:3">
      <c r="B551" s="6" t="s">
        <v>1594</v>
      </c>
      <c r="C551" s="99">
        <v>34508.28</v>
      </c>
    </row>
    <row r="552" spans="2:3">
      <c r="B552" s="6" t="s">
        <v>1595</v>
      </c>
      <c r="C552" s="99">
        <v>34048.618217000003</v>
      </c>
    </row>
    <row r="553" spans="2:3">
      <c r="B553" s="6" t="s">
        <v>1510</v>
      </c>
      <c r="C553" s="99">
        <v>33936.269999999997</v>
      </c>
    </row>
    <row r="554" spans="2:3">
      <c r="B554" s="6" t="s">
        <v>1511</v>
      </c>
      <c r="C554" s="99">
        <v>33823.254999999997</v>
      </c>
    </row>
    <row r="555" spans="2:3">
      <c r="B555" s="6" t="s">
        <v>1512</v>
      </c>
      <c r="C555" s="99">
        <v>33488.700791280004</v>
      </c>
    </row>
    <row r="556" spans="2:3">
      <c r="B556" s="6" t="s">
        <v>1420</v>
      </c>
      <c r="C556" s="99">
        <v>33323.616999999998</v>
      </c>
    </row>
    <row r="557" spans="2:3">
      <c r="B557" s="6" t="s">
        <v>1517</v>
      </c>
      <c r="C557" s="99">
        <v>32951.9</v>
      </c>
    </row>
    <row r="558" spans="2:3">
      <c r="B558" s="6" t="s">
        <v>1518</v>
      </c>
      <c r="C558" s="99">
        <v>32664.2726</v>
      </c>
    </row>
    <row r="559" spans="2:3">
      <c r="B559" s="6" t="s">
        <v>1519</v>
      </c>
      <c r="C559" s="99">
        <v>32000</v>
      </c>
    </row>
    <row r="560" spans="2:3">
      <c r="B560" s="6" t="s">
        <v>1924</v>
      </c>
      <c r="C560" s="99">
        <v>31902.3315</v>
      </c>
    </row>
    <row r="561" spans="2:3">
      <c r="B561" s="6" t="s">
        <v>1520</v>
      </c>
      <c r="C561" s="99">
        <v>31649.776699999999</v>
      </c>
    </row>
    <row r="562" spans="2:3">
      <c r="B562" s="6" t="s">
        <v>1789</v>
      </c>
      <c r="C562" s="99">
        <v>31453</v>
      </c>
    </row>
    <row r="563" spans="2:3">
      <c r="B563" s="6" t="s">
        <v>1708</v>
      </c>
      <c r="C563" s="99">
        <v>31220</v>
      </c>
    </row>
    <row r="564" spans="2:3">
      <c r="B564" s="6" t="s">
        <v>1709</v>
      </c>
      <c r="C564" s="99">
        <v>30838</v>
      </c>
    </row>
    <row r="565" spans="2:3">
      <c r="B565" s="6" t="s">
        <v>1710</v>
      </c>
      <c r="C565" s="99">
        <v>30732.3351</v>
      </c>
    </row>
    <row r="566" spans="2:3">
      <c r="B566" s="6" t="s">
        <v>1711</v>
      </c>
      <c r="C566" s="99">
        <v>30716.115142038001</v>
      </c>
    </row>
    <row r="567" spans="2:3">
      <c r="B567" s="6" t="s">
        <v>1893</v>
      </c>
      <c r="C567" s="99">
        <v>30693.950017620002</v>
      </c>
    </row>
    <row r="568" spans="2:3">
      <c r="B568" s="6" t="s">
        <v>1894</v>
      </c>
      <c r="C568" s="99">
        <v>30691.9217732</v>
      </c>
    </row>
    <row r="569" spans="2:3">
      <c r="B569" s="6" t="s">
        <v>1805</v>
      </c>
      <c r="C569" s="99">
        <v>30573.279999999999</v>
      </c>
    </row>
    <row r="570" spans="2:3">
      <c r="B570" s="6" t="s">
        <v>1806</v>
      </c>
      <c r="C570" s="99">
        <v>30456.732357600002</v>
      </c>
    </row>
    <row r="571" spans="2:3">
      <c r="B571" s="6" t="s">
        <v>1804</v>
      </c>
      <c r="C571" s="99">
        <v>30421</v>
      </c>
    </row>
    <row r="572" spans="2:3">
      <c r="B572" s="6" t="s">
        <v>1714</v>
      </c>
      <c r="C572" s="99">
        <v>30100</v>
      </c>
    </row>
    <row r="573" spans="2:3">
      <c r="B573" s="6" t="s">
        <v>1716</v>
      </c>
      <c r="C573" s="99">
        <v>30022.9</v>
      </c>
    </row>
    <row r="574" spans="2:3">
      <c r="B574" s="6" t="s">
        <v>1717</v>
      </c>
      <c r="C574" s="99">
        <v>29195.53</v>
      </c>
    </row>
    <row r="575" spans="2:3">
      <c r="B575" s="6" t="s">
        <v>1718</v>
      </c>
      <c r="C575" s="99">
        <v>29186</v>
      </c>
    </row>
    <row r="576" spans="2:3">
      <c r="B576" s="6" t="s">
        <v>1719</v>
      </c>
      <c r="C576" s="99">
        <v>28731</v>
      </c>
    </row>
    <row r="577" spans="2:3">
      <c r="B577" s="6" t="s">
        <v>1811</v>
      </c>
      <c r="C577" s="99">
        <v>28407.63</v>
      </c>
    </row>
    <row r="578" spans="2:3">
      <c r="B578" s="6" t="s">
        <v>1812</v>
      </c>
      <c r="C578" s="99">
        <v>28210.3</v>
      </c>
    </row>
    <row r="579" spans="2:3">
      <c r="B579" s="6" t="s">
        <v>1813</v>
      </c>
      <c r="C579" s="99">
        <v>27875</v>
      </c>
    </row>
    <row r="580" spans="2:3">
      <c r="B580" s="6" t="s">
        <v>1628</v>
      </c>
      <c r="C580" s="99">
        <v>27858.193491000002</v>
      </c>
    </row>
    <row r="581" spans="2:3">
      <c r="B581" s="6" t="s">
        <v>2023</v>
      </c>
      <c r="C581" s="99">
        <v>27785</v>
      </c>
    </row>
    <row r="582" spans="2:3">
      <c r="B582" s="6" t="s">
        <v>1626</v>
      </c>
      <c r="C582" s="99">
        <v>27723.98</v>
      </c>
    </row>
    <row r="583" spans="2:3">
      <c r="B583" s="6" t="s">
        <v>1816</v>
      </c>
      <c r="C583" s="99">
        <v>27558.001820000001</v>
      </c>
    </row>
    <row r="584" spans="2:3">
      <c r="B584" s="6" t="s">
        <v>1817</v>
      </c>
      <c r="C584" s="99">
        <v>27551.691760000002</v>
      </c>
    </row>
    <row r="585" spans="2:3">
      <c r="B585" s="6" t="s">
        <v>1818</v>
      </c>
      <c r="C585" s="99">
        <v>27500.481612</v>
      </c>
    </row>
    <row r="586" spans="2:3">
      <c r="B586" s="6" t="s">
        <v>1819</v>
      </c>
      <c r="C586" s="99">
        <v>27379.22</v>
      </c>
    </row>
    <row r="587" spans="2:3">
      <c r="B587" s="6" t="s">
        <v>1727</v>
      </c>
      <c r="C587" s="99">
        <v>27352.812193000002</v>
      </c>
    </row>
    <row r="588" spans="2:3">
      <c r="B588" s="6" t="s">
        <v>1728</v>
      </c>
      <c r="C588" s="99">
        <v>27127.948</v>
      </c>
    </row>
    <row r="589" spans="2:3">
      <c r="B589" s="6" t="s">
        <v>1452</v>
      </c>
      <c r="C589" s="99">
        <v>26714.099699999999</v>
      </c>
    </row>
    <row r="590" spans="2:3">
      <c r="B590" s="6" t="s">
        <v>1453</v>
      </c>
      <c r="C590" s="99">
        <v>26359.24</v>
      </c>
    </row>
    <row r="591" spans="2:3">
      <c r="B591" s="6" t="s">
        <v>1454</v>
      </c>
      <c r="C591" s="99">
        <v>26260</v>
      </c>
    </row>
    <row r="592" spans="2:3">
      <c r="B592" s="6" t="s">
        <v>1630</v>
      </c>
      <c r="C592" s="99">
        <v>26160</v>
      </c>
    </row>
    <row r="593" spans="2:3">
      <c r="B593" s="6" t="s">
        <v>1631</v>
      </c>
      <c r="C593" s="99">
        <v>25463.087688</v>
      </c>
    </row>
    <row r="594" spans="2:3">
      <c r="B594" s="6" t="s">
        <v>1545</v>
      </c>
      <c r="C594" s="99">
        <v>25182</v>
      </c>
    </row>
    <row r="595" spans="2:3">
      <c r="B595" s="6" t="s">
        <v>1546</v>
      </c>
      <c r="C595" s="99">
        <v>25106.02</v>
      </c>
    </row>
    <row r="596" spans="2:3">
      <c r="B596" s="6" t="s">
        <v>1547</v>
      </c>
      <c r="C596" s="99">
        <v>25025.9234</v>
      </c>
    </row>
    <row r="597" spans="2:3">
      <c r="B597" s="6" t="s">
        <v>1636</v>
      </c>
      <c r="C597" s="99">
        <v>25003.4</v>
      </c>
    </row>
    <row r="598" spans="2:3">
      <c r="B598" s="6" t="s">
        <v>1637</v>
      </c>
      <c r="C598" s="99">
        <v>24912</v>
      </c>
    </row>
    <row r="599" spans="2:3">
      <c r="B599" s="6" t="s">
        <v>1548</v>
      </c>
      <c r="C599" s="99">
        <v>24776.23</v>
      </c>
    </row>
    <row r="600" spans="2:3">
      <c r="B600" s="6" t="s">
        <v>1549</v>
      </c>
      <c r="C600" s="99">
        <v>24619.91</v>
      </c>
    </row>
    <row r="601" spans="2:3">
      <c r="B601" s="6" t="s">
        <v>1550</v>
      </c>
      <c r="C601" s="99">
        <v>24099.42</v>
      </c>
    </row>
    <row r="602" spans="2:3">
      <c r="B602" s="6" t="s">
        <v>1551</v>
      </c>
      <c r="C602" s="99">
        <v>24047.9477745</v>
      </c>
    </row>
    <row r="603" spans="2:3">
      <c r="B603" s="6" t="s">
        <v>2118</v>
      </c>
      <c r="C603" s="99">
        <v>24000.1</v>
      </c>
    </row>
    <row r="604" spans="2:3">
      <c r="B604" s="6" t="s">
        <v>1552</v>
      </c>
      <c r="C604" s="99">
        <v>24000</v>
      </c>
    </row>
    <row r="605" spans="2:3">
      <c r="B605" s="6" t="s">
        <v>1553</v>
      </c>
      <c r="C605" s="99">
        <v>23955.995175</v>
      </c>
    </row>
    <row r="606" spans="2:3">
      <c r="B606" s="6" t="s">
        <v>1466</v>
      </c>
      <c r="C606" s="99">
        <v>23945.238000000001</v>
      </c>
    </row>
    <row r="607" spans="2:3">
      <c r="B607" s="6" t="s">
        <v>1470</v>
      </c>
      <c r="C607" s="99">
        <v>23876.3</v>
      </c>
    </row>
    <row r="608" spans="2:3">
      <c r="B608" s="6" t="s">
        <v>1471</v>
      </c>
      <c r="C608" s="99">
        <v>23777.040000000001</v>
      </c>
    </row>
    <row r="609" spans="2:3">
      <c r="B609" s="6" t="s">
        <v>1472</v>
      </c>
      <c r="C609" s="99">
        <v>23750</v>
      </c>
    </row>
    <row r="610" spans="2:3">
      <c r="B610" s="6" t="s">
        <v>1473</v>
      </c>
      <c r="C610" s="99">
        <v>23625.82</v>
      </c>
    </row>
    <row r="611" spans="2:3">
      <c r="B611" s="6" t="s">
        <v>1931</v>
      </c>
      <c r="C611" s="99">
        <v>23376.09</v>
      </c>
    </row>
    <row r="612" spans="2:3">
      <c r="B612" s="6" t="s">
        <v>1842</v>
      </c>
      <c r="C612" s="99">
        <v>23276.005799999999</v>
      </c>
    </row>
    <row r="613" spans="2:3">
      <c r="B613" s="6" t="s">
        <v>1843</v>
      </c>
      <c r="C613" s="99">
        <v>23251.77146</v>
      </c>
    </row>
    <row r="614" spans="2:3">
      <c r="B614" s="6" t="s">
        <v>1850</v>
      </c>
      <c r="C614" s="99">
        <v>23133.08</v>
      </c>
    </row>
    <row r="615" spans="2:3">
      <c r="B615" s="6" t="s">
        <v>1758</v>
      </c>
      <c r="C615" s="99">
        <v>22762.883449000001</v>
      </c>
    </row>
    <row r="616" spans="2:3">
      <c r="B616" s="6" t="s">
        <v>1755</v>
      </c>
      <c r="C616" s="99">
        <v>22485.112000000001</v>
      </c>
    </row>
    <row r="617" spans="2:3">
      <c r="B617" s="6" t="s">
        <v>1756</v>
      </c>
      <c r="C617" s="99">
        <v>22336.91</v>
      </c>
    </row>
    <row r="618" spans="2:3">
      <c r="B618" s="6" t="s">
        <v>1757</v>
      </c>
      <c r="C618" s="99">
        <v>22261.189600000002</v>
      </c>
    </row>
    <row r="619" spans="2:3">
      <c r="B619" s="6" t="s">
        <v>1748</v>
      </c>
      <c r="C619" s="99">
        <v>22179.8</v>
      </c>
    </row>
    <row r="620" spans="2:3">
      <c r="B620" s="6" t="s">
        <v>1666</v>
      </c>
      <c r="C620" s="99">
        <v>22104</v>
      </c>
    </row>
    <row r="621" spans="2:3">
      <c r="B621" s="6" t="s">
        <v>1667</v>
      </c>
      <c r="C621" s="99">
        <v>21986.39</v>
      </c>
    </row>
    <row r="622" spans="2:3">
      <c r="B622" s="6" t="s">
        <v>1668</v>
      </c>
      <c r="C622" s="99">
        <v>21950.35</v>
      </c>
    </row>
    <row r="623" spans="2:3">
      <c r="B623" s="6" t="s">
        <v>1669</v>
      </c>
      <c r="C623" s="99">
        <v>21870</v>
      </c>
    </row>
    <row r="624" spans="2:3">
      <c r="B624" s="6" t="s">
        <v>1670</v>
      </c>
      <c r="C624" s="99">
        <v>21687.553</v>
      </c>
    </row>
    <row r="625" spans="2:3">
      <c r="B625" s="6" t="s">
        <v>1671</v>
      </c>
      <c r="C625" s="99">
        <v>21577.20565</v>
      </c>
    </row>
    <row r="626" spans="2:3">
      <c r="B626" s="6" t="s">
        <v>1672</v>
      </c>
      <c r="C626" s="99">
        <v>21419.4944</v>
      </c>
    </row>
    <row r="627" spans="2:3">
      <c r="B627" s="6" t="s">
        <v>1673</v>
      </c>
      <c r="C627" s="99">
        <v>21255.72</v>
      </c>
    </row>
    <row r="628" spans="2:3">
      <c r="B628" s="6" t="s">
        <v>1580</v>
      </c>
      <c r="C628" s="99">
        <v>21063</v>
      </c>
    </row>
    <row r="629" spans="2:3">
      <c r="B629" s="6" t="s">
        <v>1767</v>
      </c>
      <c r="C629" s="99">
        <v>21039.88</v>
      </c>
    </row>
    <row r="630" spans="2:3">
      <c r="B630" s="6" t="s">
        <v>1768</v>
      </c>
      <c r="C630" s="99">
        <v>21000</v>
      </c>
    </row>
    <row r="631" spans="2:3">
      <c r="B631" s="6" t="s">
        <v>1769</v>
      </c>
      <c r="C631" s="99">
        <v>20938.001</v>
      </c>
    </row>
    <row r="632" spans="2:3">
      <c r="B632" s="6" t="s">
        <v>1770</v>
      </c>
      <c r="C632" s="99">
        <v>20706.182400000002</v>
      </c>
    </row>
    <row r="633" spans="2:3">
      <c r="B633" s="6" t="s">
        <v>1771</v>
      </c>
      <c r="C633" s="99">
        <v>20390.723590000001</v>
      </c>
    </row>
    <row r="634" spans="2:3">
      <c r="B634" s="6" t="s">
        <v>1772</v>
      </c>
      <c r="C634" s="99">
        <v>20389.45</v>
      </c>
    </row>
    <row r="635" spans="2:3">
      <c r="B635" s="6" t="s">
        <v>1677</v>
      </c>
      <c r="C635" s="99">
        <v>20311.599999999999</v>
      </c>
    </row>
    <row r="636" spans="2:3">
      <c r="B636" s="6" t="s">
        <v>1496</v>
      </c>
      <c r="C636" s="99">
        <v>20202.214556899999</v>
      </c>
    </row>
    <row r="637" spans="2:3">
      <c r="B637" s="6" t="s">
        <v>1497</v>
      </c>
      <c r="C637" s="99">
        <v>20198.9748</v>
      </c>
    </row>
    <row r="638" spans="2:3">
      <c r="B638" s="6" t="s">
        <v>1406</v>
      </c>
      <c r="C638" s="99">
        <v>20168.43</v>
      </c>
    </row>
    <row r="639" spans="2:3">
      <c r="B639" s="6" t="s">
        <v>1407</v>
      </c>
      <c r="C639" s="99">
        <v>20027.39113</v>
      </c>
    </row>
    <row r="640" spans="2:3">
      <c r="B640" s="6" t="s">
        <v>1408</v>
      </c>
      <c r="C640" s="99">
        <v>19768.599999999999</v>
      </c>
    </row>
    <row r="641" spans="2:3">
      <c r="B641" s="6" t="s">
        <v>1409</v>
      </c>
      <c r="C641" s="99">
        <v>19644.158500000001</v>
      </c>
    </row>
    <row r="642" spans="2:3">
      <c r="B642" s="6" t="s">
        <v>1410</v>
      </c>
      <c r="C642" s="99">
        <v>19445.531999999999</v>
      </c>
    </row>
    <row r="643" spans="2:3">
      <c r="B643" s="6" t="s">
        <v>1588</v>
      </c>
      <c r="C643" s="99">
        <v>19436.28</v>
      </c>
    </row>
    <row r="644" spans="2:3">
      <c r="B644" s="6" t="s">
        <v>1317</v>
      </c>
      <c r="C644" s="99">
        <v>19427.8</v>
      </c>
    </row>
    <row r="645" spans="2:3">
      <c r="B645" s="6" t="s">
        <v>1500</v>
      </c>
      <c r="C645" s="99">
        <v>19406.938999999998</v>
      </c>
    </row>
    <row r="646" spans="2:3">
      <c r="B646" s="6" t="s">
        <v>1501</v>
      </c>
      <c r="C646" s="99">
        <v>19397</v>
      </c>
    </row>
    <row r="647" spans="2:3">
      <c r="B647" s="6" t="s">
        <v>1502</v>
      </c>
      <c r="C647" s="99">
        <v>19379</v>
      </c>
    </row>
    <row r="648" spans="2:3">
      <c r="B648" s="6" t="s">
        <v>1592</v>
      </c>
      <c r="C648" s="99">
        <v>19330.865000000002</v>
      </c>
    </row>
    <row r="649" spans="2:3">
      <c r="B649" s="6" t="s">
        <v>1503</v>
      </c>
      <c r="C649" s="99">
        <v>19302.41</v>
      </c>
    </row>
    <row r="650" spans="2:3">
      <c r="B650" s="6" t="s">
        <v>1504</v>
      </c>
      <c r="C650" s="99">
        <v>19126.48</v>
      </c>
    </row>
    <row r="651" spans="2:3">
      <c r="B651" s="6" t="s">
        <v>1505</v>
      </c>
      <c r="C651" s="99">
        <v>19028</v>
      </c>
    </row>
    <row r="652" spans="2:3">
      <c r="B652" s="6" t="s">
        <v>1506</v>
      </c>
      <c r="C652" s="99">
        <v>19000</v>
      </c>
    </row>
    <row r="653" spans="2:3">
      <c r="B653" s="6" t="s">
        <v>1507</v>
      </c>
      <c r="C653" s="99">
        <v>18860.000199999999</v>
      </c>
    </row>
    <row r="654" spans="2:3">
      <c r="B654" s="6" t="s">
        <v>1508</v>
      </c>
      <c r="C654" s="99">
        <v>18796.232</v>
      </c>
    </row>
    <row r="655" spans="2:3">
      <c r="B655" s="6" t="s">
        <v>1421</v>
      </c>
      <c r="C655" s="99">
        <v>18573.416000000001</v>
      </c>
    </row>
    <row r="656" spans="2:3">
      <c r="B656" s="6" t="s">
        <v>2211</v>
      </c>
      <c r="C656" s="99">
        <v>18570</v>
      </c>
    </row>
    <row r="657" spans="2:3">
      <c r="B657" s="6" t="s">
        <v>1422</v>
      </c>
      <c r="C657" s="99">
        <v>18446.8</v>
      </c>
    </row>
    <row r="658" spans="2:3">
      <c r="B658" s="6" t="s">
        <v>1423</v>
      </c>
      <c r="C658" s="99">
        <v>18364</v>
      </c>
    </row>
    <row r="659" spans="2:3">
      <c r="B659" s="6" t="s">
        <v>1424</v>
      </c>
      <c r="C659" s="99">
        <v>18228.79</v>
      </c>
    </row>
    <row r="660" spans="2:3">
      <c r="B660" s="6" t="s">
        <v>1790</v>
      </c>
      <c r="C660" s="99">
        <v>18166</v>
      </c>
    </row>
    <row r="661" spans="2:3">
      <c r="B661" s="6" t="s">
        <v>1791</v>
      </c>
      <c r="C661" s="99">
        <v>18066.878280000001</v>
      </c>
    </row>
    <row r="662" spans="2:3">
      <c r="B662" s="6" t="s">
        <v>1802</v>
      </c>
      <c r="C662" s="99">
        <v>17956.325000000001</v>
      </c>
    </row>
    <row r="663" spans="2:3">
      <c r="B663" s="6" t="s">
        <v>1803</v>
      </c>
      <c r="C663" s="99">
        <v>17881.385300000002</v>
      </c>
    </row>
    <row r="664" spans="2:3">
      <c r="B664" s="6" t="s">
        <v>2297</v>
      </c>
      <c r="C664" s="99">
        <v>17811.412779999999</v>
      </c>
    </row>
    <row r="665" spans="2:3">
      <c r="B665" s="6" t="s">
        <v>1795</v>
      </c>
      <c r="C665" s="99">
        <v>17800</v>
      </c>
    </row>
    <row r="666" spans="2:3">
      <c r="B666" s="6" t="s">
        <v>1796</v>
      </c>
      <c r="C666" s="99">
        <v>17763.319800000001</v>
      </c>
    </row>
    <row r="667" spans="2:3">
      <c r="B667" s="6" t="s">
        <v>2119</v>
      </c>
      <c r="C667" s="99">
        <v>17723.219819999998</v>
      </c>
    </row>
    <row r="668" spans="2:3">
      <c r="B668" s="6" t="s">
        <v>2319</v>
      </c>
      <c r="C668" s="99">
        <v>17657.2</v>
      </c>
    </row>
    <row r="669" spans="2:3">
      <c r="B669" s="6" t="s">
        <v>1617</v>
      </c>
      <c r="C669" s="99">
        <v>17576.988000000001</v>
      </c>
    </row>
    <row r="670" spans="2:3">
      <c r="B670" s="6" t="s">
        <v>1794</v>
      </c>
      <c r="C670" s="99">
        <v>17573.400000000001</v>
      </c>
    </row>
    <row r="671" spans="2:3">
      <c r="B671" s="6" t="s">
        <v>1701</v>
      </c>
      <c r="C671" s="99">
        <v>17481.112000000001</v>
      </c>
    </row>
    <row r="672" spans="2:3">
      <c r="B672" s="6" t="s">
        <v>1712</v>
      </c>
      <c r="C672" s="99">
        <v>17449.21</v>
      </c>
    </row>
    <row r="673" spans="2:3">
      <c r="B673" s="6" t="s">
        <v>1713</v>
      </c>
      <c r="C673" s="99">
        <v>17401.099999999999</v>
      </c>
    </row>
    <row r="674" spans="2:3">
      <c r="B674" s="6" t="s">
        <v>1621</v>
      </c>
      <c r="C674" s="99">
        <v>17276.204000000002</v>
      </c>
    </row>
    <row r="675" spans="2:3">
      <c r="B675" s="6" t="s">
        <v>1622</v>
      </c>
      <c r="C675" s="99">
        <v>17023.599999999999</v>
      </c>
    </row>
    <row r="676" spans="2:3">
      <c r="B676" s="6" t="s">
        <v>1623</v>
      </c>
      <c r="C676" s="99">
        <v>16973</v>
      </c>
    </row>
    <row r="677" spans="2:3">
      <c r="B677" s="6" t="s">
        <v>1624</v>
      </c>
      <c r="C677" s="99">
        <v>16866.98</v>
      </c>
    </row>
    <row r="678" spans="2:3">
      <c r="B678" s="6" t="s">
        <v>1625</v>
      </c>
      <c r="C678" s="99">
        <v>16742.28</v>
      </c>
    </row>
    <row r="679" spans="2:3">
      <c r="B679" s="6" t="s">
        <v>1721</v>
      </c>
      <c r="C679" s="99">
        <v>16585.14</v>
      </c>
    </row>
    <row r="680" spans="2:3">
      <c r="B680" s="6" t="s">
        <v>1722</v>
      </c>
      <c r="C680" s="99">
        <v>16584.462100000001</v>
      </c>
    </row>
    <row r="681" spans="2:3">
      <c r="B681" s="6" t="s">
        <v>1723</v>
      </c>
      <c r="C681" s="99">
        <v>16456</v>
      </c>
    </row>
    <row r="682" spans="2:3">
      <c r="B682" s="6" t="s">
        <v>1724</v>
      </c>
      <c r="C682" s="99">
        <v>16081.5</v>
      </c>
    </row>
    <row r="683" spans="2:3">
      <c r="B683" s="6" t="s">
        <v>1725</v>
      </c>
      <c r="C683" s="99">
        <v>16068.5939736</v>
      </c>
    </row>
    <row r="684" spans="2:3">
      <c r="B684" s="6" t="s">
        <v>1726</v>
      </c>
      <c r="C684" s="99">
        <v>16054.65</v>
      </c>
    </row>
    <row r="685" spans="2:3">
      <c r="B685" s="6" t="s">
        <v>1451</v>
      </c>
      <c r="C685" s="99">
        <v>15960.029</v>
      </c>
    </row>
    <row r="686" spans="2:3">
      <c r="B686" s="6" t="s">
        <v>1539</v>
      </c>
      <c r="C686" s="99">
        <v>15815.25</v>
      </c>
    </row>
    <row r="687" spans="2:3">
      <c r="B687" s="6" t="s">
        <v>1541</v>
      </c>
      <c r="C687" s="99">
        <v>15745.625964999999</v>
      </c>
    </row>
    <row r="688" spans="2:3">
      <c r="B688" s="6" t="s">
        <v>1542</v>
      </c>
      <c r="C688" s="99">
        <v>15636.28</v>
      </c>
    </row>
    <row r="689" spans="2:3">
      <c r="B689" s="6" t="s">
        <v>1450</v>
      </c>
      <c r="C689" s="99">
        <v>15602.999126999999</v>
      </c>
    </row>
    <row r="690" spans="2:3">
      <c r="B690" s="6" t="s">
        <v>1360</v>
      </c>
      <c r="C690" s="99">
        <v>15587.92</v>
      </c>
    </row>
    <row r="691" spans="2:3">
      <c r="B691" s="6" t="s">
        <v>1361</v>
      </c>
      <c r="C691" s="99">
        <v>15560.645</v>
      </c>
    </row>
    <row r="692" spans="2:3">
      <c r="B692" s="6" t="s">
        <v>1362</v>
      </c>
      <c r="C692" s="99">
        <v>15517.36</v>
      </c>
    </row>
    <row r="693" spans="2:3">
      <c r="B693" s="6" t="s">
        <v>1363</v>
      </c>
      <c r="C693" s="99">
        <v>15511.86</v>
      </c>
    </row>
    <row r="694" spans="2:3">
      <c r="B694" s="6" t="s">
        <v>1364</v>
      </c>
      <c r="C694" s="99">
        <v>15472</v>
      </c>
    </row>
    <row r="695" spans="2:3">
      <c r="B695" s="6" t="s">
        <v>1365</v>
      </c>
      <c r="C695" s="99">
        <v>15469.600539999999</v>
      </c>
    </row>
    <row r="696" spans="2:3">
      <c r="B696" s="6" t="s">
        <v>1274</v>
      </c>
      <c r="C696" s="99">
        <v>15460.5</v>
      </c>
    </row>
    <row r="697" spans="2:3">
      <c r="B697" s="6" t="s">
        <v>1366</v>
      </c>
      <c r="C697" s="99">
        <v>15000</v>
      </c>
    </row>
    <row r="698" spans="2:3">
      <c r="B698" s="6" t="s">
        <v>1455</v>
      </c>
      <c r="C698" s="99">
        <v>15000</v>
      </c>
    </row>
    <row r="699" spans="2:3">
      <c r="B699" s="6" t="s">
        <v>1456</v>
      </c>
      <c r="C699" s="99">
        <v>14895.8346</v>
      </c>
    </row>
    <row r="700" spans="2:3">
      <c r="B700" s="6" t="s">
        <v>1457</v>
      </c>
      <c r="C700" s="99">
        <v>14818.11</v>
      </c>
    </row>
    <row r="701" spans="2:3">
      <c r="B701" s="6" t="s">
        <v>1458</v>
      </c>
      <c r="C701" s="99">
        <v>14759.489</v>
      </c>
    </row>
    <row r="702" spans="2:3">
      <c r="B702" s="6" t="s">
        <v>1460</v>
      </c>
      <c r="C702" s="99">
        <v>14551.86</v>
      </c>
    </row>
    <row r="703" spans="2:3">
      <c r="B703" s="6" t="s">
        <v>1461</v>
      </c>
      <c r="C703" s="99">
        <v>14520</v>
      </c>
    </row>
    <row r="704" spans="2:3">
      <c r="B704" s="6" t="s">
        <v>1462</v>
      </c>
      <c r="C704" s="99">
        <v>14312.743700000001</v>
      </c>
    </row>
    <row r="705" spans="2:3">
      <c r="B705" s="6" t="s">
        <v>1463</v>
      </c>
      <c r="C705" s="99">
        <v>14305.35</v>
      </c>
    </row>
    <row r="706" spans="2:3">
      <c r="B706" s="6" t="s">
        <v>1464</v>
      </c>
      <c r="C706" s="99">
        <v>14250.377860000001</v>
      </c>
    </row>
    <row r="707" spans="2:3">
      <c r="B707" s="6" t="s">
        <v>1467</v>
      </c>
      <c r="C707" s="99">
        <v>14232.8</v>
      </c>
    </row>
    <row r="708" spans="2:3">
      <c r="B708" s="6" t="s">
        <v>1465</v>
      </c>
      <c r="C708" s="99">
        <v>14200.7796682852</v>
      </c>
    </row>
    <row r="709" spans="2:3">
      <c r="B709" s="6" t="s">
        <v>1375</v>
      </c>
      <c r="C709" s="99">
        <v>14186.93</v>
      </c>
    </row>
    <row r="710" spans="2:3">
      <c r="B710" s="6" t="s">
        <v>1742</v>
      </c>
      <c r="C710" s="99">
        <v>14091.49</v>
      </c>
    </row>
    <row r="711" spans="2:3">
      <c r="B711" s="6" t="s">
        <v>1743</v>
      </c>
      <c r="C711" s="99">
        <v>14083.370360999999</v>
      </c>
    </row>
    <row r="712" spans="2:3">
      <c r="B712" s="6" t="s">
        <v>2209</v>
      </c>
      <c r="C712" s="99">
        <v>14049.674999999999</v>
      </c>
    </row>
    <row r="713" spans="2:3">
      <c r="B713" s="6" t="s">
        <v>1744</v>
      </c>
      <c r="C713" s="99">
        <v>13855</v>
      </c>
    </row>
    <row r="714" spans="2:3">
      <c r="B714" s="6" t="s">
        <v>1660</v>
      </c>
      <c r="C714" s="99">
        <v>13613.731</v>
      </c>
    </row>
    <row r="715" spans="2:3">
      <c r="B715" s="6" t="s">
        <v>1661</v>
      </c>
      <c r="C715" s="99">
        <v>13608</v>
      </c>
    </row>
    <row r="716" spans="2:3">
      <c r="B716" s="6" t="s">
        <v>1662</v>
      </c>
      <c r="C716" s="99">
        <v>13549.83</v>
      </c>
    </row>
    <row r="717" spans="2:3">
      <c r="B717" s="6" t="s">
        <v>1663</v>
      </c>
      <c r="C717" s="99">
        <v>13525.1</v>
      </c>
    </row>
    <row r="718" spans="2:3">
      <c r="B718" s="6" t="s">
        <v>1747</v>
      </c>
      <c r="C718" s="99">
        <v>13504.220522424799</v>
      </c>
    </row>
    <row r="719" spans="2:3">
      <c r="B719" s="6" t="s">
        <v>1746</v>
      </c>
      <c r="C719" s="99">
        <v>13063.67</v>
      </c>
    </row>
    <row r="720" spans="2:3">
      <c r="B720" s="6" t="s">
        <v>1569</v>
      </c>
      <c r="C720" s="99">
        <v>13018</v>
      </c>
    </row>
    <row r="721" spans="2:3">
      <c r="B721" s="6" t="s">
        <v>1749</v>
      </c>
      <c r="C721" s="99">
        <v>12968.38</v>
      </c>
    </row>
    <row r="722" spans="2:3">
      <c r="B722" s="6" t="s">
        <v>1750</v>
      </c>
      <c r="C722" s="99">
        <v>12950</v>
      </c>
    </row>
    <row r="723" spans="2:3">
      <c r="B723" s="6" t="s">
        <v>1664</v>
      </c>
      <c r="C723" s="99">
        <v>12867.5281</v>
      </c>
    </row>
    <row r="724" spans="2:3">
      <c r="B724" s="6" t="s">
        <v>1665</v>
      </c>
      <c r="C724" s="99">
        <v>12856</v>
      </c>
    </row>
    <row r="725" spans="2:3">
      <c r="B725" s="6" t="s">
        <v>1579</v>
      </c>
      <c r="C725" s="99">
        <v>12695</v>
      </c>
    </row>
    <row r="726" spans="2:3">
      <c r="B726" s="6" t="s">
        <v>1586</v>
      </c>
      <c r="C726" s="99">
        <v>12671.37</v>
      </c>
    </row>
    <row r="727" spans="2:3">
      <c r="B727" s="6" t="s">
        <v>1498</v>
      </c>
      <c r="C727" s="99">
        <v>12656</v>
      </c>
    </row>
    <row r="728" spans="2:3">
      <c r="B728" s="6" t="s">
        <v>1499</v>
      </c>
      <c r="C728" s="99">
        <v>12641.26</v>
      </c>
    </row>
    <row r="729" spans="2:3">
      <c r="B729" s="6" t="s">
        <v>1674</v>
      </c>
      <c r="C729" s="99">
        <v>12561.03</v>
      </c>
    </row>
    <row r="730" spans="2:3">
      <c r="B730" s="6" t="s">
        <v>1675</v>
      </c>
      <c r="C730" s="99">
        <v>12561</v>
      </c>
    </row>
    <row r="731" spans="2:3">
      <c r="B731" s="6" t="s">
        <v>1676</v>
      </c>
      <c r="C731" s="99">
        <v>12502.687405000001</v>
      </c>
    </row>
    <row r="732" spans="2:3">
      <c r="B732" s="6" t="s">
        <v>1583</v>
      </c>
      <c r="C732" s="99">
        <v>12500.94</v>
      </c>
    </row>
    <row r="733" spans="2:3">
      <c r="B733" s="6" t="s">
        <v>1494</v>
      </c>
      <c r="C733" s="99">
        <v>12478</v>
      </c>
    </row>
    <row r="734" spans="2:3">
      <c r="B734" s="6" t="s">
        <v>1584</v>
      </c>
      <c r="C734" s="99">
        <v>12365.4</v>
      </c>
    </row>
    <row r="735" spans="2:3">
      <c r="B735" s="6" t="s">
        <v>1495</v>
      </c>
      <c r="C735" s="99">
        <v>12331.864368</v>
      </c>
    </row>
    <row r="736" spans="2:3">
      <c r="B736" s="6" t="s">
        <v>1405</v>
      </c>
      <c r="C736" s="99">
        <v>12313.74</v>
      </c>
    </row>
    <row r="737" spans="2:3">
      <c r="B737" s="6" t="s">
        <v>1311</v>
      </c>
      <c r="C737" s="99">
        <v>12268.031999999999</v>
      </c>
    </row>
    <row r="738" spans="2:3">
      <c r="B738" s="6" t="s">
        <v>1312</v>
      </c>
      <c r="C738" s="99">
        <v>12218.377200000001</v>
      </c>
    </row>
    <row r="739" spans="2:3">
      <c r="B739" s="6" t="s">
        <v>1313</v>
      </c>
      <c r="C739" s="99">
        <v>12094.1656</v>
      </c>
    </row>
    <row r="740" spans="2:3">
      <c r="B740" s="6" t="s">
        <v>1314</v>
      </c>
      <c r="C740" s="99">
        <v>12075.5091851</v>
      </c>
    </row>
    <row r="741" spans="2:3">
      <c r="B741" s="6" t="s">
        <v>1315</v>
      </c>
      <c r="C741" s="99">
        <v>12000</v>
      </c>
    </row>
    <row r="742" spans="2:3">
      <c r="B742" s="6" t="s">
        <v>1316</v>
      </c>
      <c r="C742" s="99">
        <v>11926.793100000001</v>
      </c>
    </row>
    <row r="743" spans="2:3">
      <c r="B743" s="6" t="s">
        <v>1229</v>
      </c>
      <c r="C743" s="99">
        <v>11900.57</v>
      </c>
    </row>
    <row r="744" spans="2:3">
      <c r="B744" s="6" t="s">
        <v>2219</v>
      </c>
      <c r="C744" s="99">
        <v>11862</v>
      </c>
    </row>
    <row r="745" spans="2:3">
      <c r="B745" s="6" t="s">
        <v>1318</v>
      </c>
      <c r="C745" s="99">
        <v>11804.780479999999</v>
      </c>
    </row>
    <row r="746" spans="2:3">
      <c r="B746" s="6" t="s">
        <v>1411</v>
      </c>
      <c r="C746" s="99">
        <v>11615</v>
      </c>
    </row>
    <row r="747" spans="2:3">
      <c r="B747" s="6" t="s">
        <v>1412</v>
      </c>
      <c r="C747" s="99">
        <v>11580.95</v>
      </c>
    </row>
    <row r="748" spans="2:3">
      <c r="B748" s="6" t="s">
        <v>1413</v>
      </c>
      <c r="C748" s="99">
        <v>11573</v>
      </c>
    </row>
    <row r="749" spans="2:3">
      <c r="B749" s="6" t="s">
        <v>1416</v>
      </c>
      <c r="C749" s="99">
        <v>11568</v>
      </c>
    </row>
    <row r="750" spans="2:3">
      <c r="B750" s="6" t="s">
        <v>1417</v>
      </c>
      <c r="C750" s="99">
        <v>11500</v>
      </c>
    </row>
    <row r="751" spans="2:3">
      <c r="B751" s="6" t="s">
        <v>1418</v>
      </c>
      <c r="C751" s="99">
        <v>11483.1238997</v>
      </c>
    </row>
    <row r="752" spans="2:3">
      <c r="B752" s="6" t="s">
        <v>1326</v>
      </c>
      <c r="C752" s="99">
        <v>11408</v>
      </c>
    </row>
    <row r="753" spans="2:3">
      <c r="B753" s="6" t="s">
        <v>1327</v>
      </c>
      <c r="C753" s="99">
        <v>11306.4705094</v>
      </c>
    </row>
    <row r="754" spans="2:3">
      <c r="B754" s="6" t="s">
        <v>1509</v>
      </c>
      <c r="C754" s="99">
        <v>11297.8</v>
      </c>
    </row>
    <row r="755" spans="2:3">
      <c r="B755" s="6" t="s">
        <v>1695</v>
      </c>
      <c r="C755" s="99">
        <v>11290.5</v>
      </c>
    </row>
    <row r="756" spans="2:3">
      <c r="B756" s="6" t="s">
        <v>1696</v>
      </c>
      <c r="C756" s="99">
        <v>10994.7</v>
      </c>
    </row>
    <row r="757" spans="2:3">
      <c r="B757" s="6" t="s">
        <v>1697</v>
      </c>
      <c r="C757" s="99">
        <v>10949.761654</v>
      </c>
    </row>
    <row r="758" spans="2:3">
      <c r="B758" s="6" t="s">
        <v>1698</v>
      </c>
      <c r="C758" s="99">
        <v>10929</v>
      </c>
    </row>
    <row r="759" spans="2:3">
      <c r="B759" s="6" t="s">
        <v>1886</v>
      </c>
      <c r="C759" s="99">
        <v>10901.99</v>
      </c>
    </row>
    <row r="760" spans="2:3">
      <c r="B760" s="6" t="s">
        <v>1699</v>
      </c>
      <c r="C760" s="99">
        <v>10811.1</v>
      </c>
    </row>
    <row r="761" spans="2:3">
      <c r="B761" s="6" t="s">
        <v>1700</v>
      </c>
      <c r="C761" s="99">
        <v>10808.285</v>
      </c>
    </row>
    <row r="762" spans="2:3">
      <c r="B762" s="6" t="s">
        <v>1792</v>
      </c>
      <c r="C762" s="99">
        <v>10800</v>
      </c>
    </row>
    <row r="763" spans="2:3">
      <c r="B763" s="6" t="s">
        <v>1793</v>
      </c>
      <c r="C763" s="99">
        <v>10790.316699999999</v>
      </c>
    </row>
    <row r="764" spans="2:3">
      <c r="B764" s="6" t="s">
        <v>1613</v>
      </c>
      <c r="C764" s="99">
        <v>10455.888000000001</v>
      </c>
    </row>
    <row r="765" spans="2:3">
      <c r="B765" s="6" t="s">
        <v>1523</v>
      </c>
      <c r="C765" s="99">
        <v>10440</v>
      </c>
    </row>
    <row r="766" spans="2:3">
      <c r="B766" s="6" t="s">
        <v>1702</v>
      </c>
      <c r="C766" s="99">
        <v>10349.629999999999</v>
      </c>
    </row>
    <row r="767" spans="2:3">
      <c r="B767" s="6" t="s">
        <v>1703</v>
      </c>
      <c r="C767" s="99">
        <v>10246.995999999999</v>
      </c>
    </row>
    <row r="768" spans="2:3">
      <c r="B768" s="6" t="s">
        <v>1704</v>
      </c>
      <c r="C768" s="99">
        <v>10084.415999999999</v>
      </c>
    </row>
    <row r="769" spans="2:3">
      <c r="B769" s="6" t="s">
        <v>1705</v>
      </c>
      <c r="C769" s="99">
        <v>10050.4892</v>
      </c>
    </row>
    <row r="770" spans="2:3">
      <c r="B770" s="6" t="s">
        <v>1618</v>
      </c>
      <c r="C770" s="99">
        <v>10039.56</v>
      </c>
    </row>
    <row r="771" spans="2:3">
      <c r="B771" s="6" t="s">
        <v>1619</v>
      </c>
      <c r="C771" s="99">
        <v>10017.964</v>
      </c>
    </row>
    <row r="772" spans="2:3">
      <c r="B772" s="6" t="s">
        <v>1620</v>
      </c>
      <c r="C772" s="99">
        <v>9977.0187999999998</v>
      </c>
    </row>
    <row r="773" spans="2:3">
      <c r="B773" s="6" t="s">
        <v>1537</v>
      </c>
      <c r="C773" s="99">
        <v>9938.31</v>
      </c>
    </row>
    <row r="774" spans="2:3">
      <c r="B774" s="6" t="s">
        <v>1627</v>
      </c>
      <c r="C774" s="99">
        <v>9933</v>
      </c>
    </row>
    <row r="775" spans="2:3">
      <c r="B775" s="6" t="s">
        <v>1543</v>
      </c>
      <c r="C775" s="99">
        <v>9913.1</v>
      </c>
    </row>
    <row r="776" spans="2:3">
      <c r="B776" s="6" t="s">
        <v>1544</v>
      </c>
      <c r="C776" s="99">
        <v>9891.5566830000007</v>
      </c>
    </row>
    <row r="777" spans="2:3">
      <c r="B777" s="6" t="s">
        <v>1538</v>
      </c>
      <c r="C777" s="99">
        <v>9849.2420000000002</v>
      </c>
    </row>
    <row r="778" spans="2:3">
      <c r="B778" s="6" t="s">
        <v>1448</v>
      </c>
      <c r="C778" s="99">
        <v>9837.2352599999995</v>
      </c>
    </row>
    <row r="779" spans="2:3">
      <c r="B779" s="6" t="s">
        <v>1540</v>
      </c>
      <c r="C779" s="99">
        <v>9792</v>
      </c>
    </row>
    <row r="780" spans="2:3">
      <c r="B780" s="6" t="s">
        <v>1449</v>
      </c>
      <c r="C780" s="99">
        <v>9780.85</v>
      </c>
    </row>
    <row r="781" spans="2:3">
      <c r="B781" s="6" t="s">
        <v>1268</v>
      </c>
      <c r="C781" s="99">
        <v>9719.07</v>
      </c>
    </row>
    <row r="782" spans="2:3">
      <c r="B782" s="6" t="s">
        <v>1269</v>
      </c>
      <c r="C782" s="99">
        <v>9687.9719999999998</v>
      </c>
    </row>
    <row r="783" spans="2:3">
      <c r="B783" s="6" t="s">
        <v>1270</v>
      </c>
      <c r="C783" s="99">
        <v>9682.7891999999993</v>
      </c>
    </row>
    <row r="784" spans="2:3">
      <c r="B784" s="6" t="s">
        <v>1271</v>
      </c>
      <c r="C784" s="99">
        <v>9661</v>
      </c>
    </row>
    <row r="785" spans="2:3">
      <c r="B785" s="6" t="s">
        <v>1272</v>
      </c>
      <c r="C785" s="99">
        <v>9534.7407999999996</v>
      </c>
    </row>
    <row r="786" spans="2:3">
      <c r="B786" s="6" t="s">
        <v>1273</v>
      </c>
      <c r="C786" s="99">
        <v>9467.18</v>
      </c>
    </row>
    <row r="787" spans="2:3">
      <c r="B787" s="6" t="s">
        <v>1185</v>
      </c>
      <c r="C787" s="99">
        <v>9420</v>
      </c>
    </row>
    <row r="788" spans="2:3">
      <c r="B788" s="6" t="s">
        <v>1275</v>
      </c>
      <c r="C788" s="99">
        <v>9300</v>
      </c>
    </row>
    <row r="789" spans="2:3">
      <c r="B789" s="6" t="s">
        <v>1276</v>
      </c>
      <c r="C789" s="99">
        <v>9295.2072000000007</v>
      </c>
    </row>
    <row r="790" spans="2:3">
      <c r="B790" s="6" t="s">
        <v>1367</v>
      </c>
      <c r="C790" s="99">
        <v>9274.2999999999993</v>
      </c>
    </row>
    <row r="791" spans="2:3">
      <c r="B791" s="6" t="s">
        <v>1368</v>
      </c>
      <c r="C791" s="99">
        <v>9233.2999999999993</v>
      </c>
    </row>
    <row r="792" spans="2:3">
      <c r="B792" s="6" t="s">
        <v>1459</v>
      </c>
      <c r="C792" s="99">
        <v>9190.27</v>
      </c>
    </row>
    <row r="793" spans="2:3">
      <c r="B793" s="6" t="s">
        <v>1372</v>
      </c>
      <c r="C793" s="99">
        <v>9137.2669999999998</v>
      </c>
    </row>
    <row r="794" spans="2:3">
      <c r="B794" s="6" t="s">
        <v>1282</v>
      </c>
      <c r="C794" s="99">
        <v>9058.5</v>
      </c>
    </row>
    <row r="795" spans="2:3">
      <c r="B795" s="6" t="s">
        <v>1283</v>
      </c>
      <c r="C795" s="99">
        <v>9055.8276000000005</v>
      </c>
    </row>
    <row r="796" spans="2:3">
      <c r="B796" s="6" t="s">
        <v>1196</v>
      </c>
      <c r="C796" s="99">
        <v>9055.8257599999997</v>
      </c>
    </row>
    <row r="797" spans="2:3">
      <c r="B797" s="6" t="s">
        <v>1373</v>
      </c>
      <c r="C797" s="99">
        <v>9048.83</v>
      </c>
    </row>
    <row r="798" spans="2:3">
      <c r="B798" s="6" t="s">
        <v>1374</v>
      </c>
      <c r="C798" s="99">
        <v>8985.6710000000003</v>
      </c>
    </row>
    <row r="799" spans="2:3">
      <c r="B799" s="6" t="s">
        <v>1376</v>
      </c>
      <c r="C799" s="99">
        <v>8959</v>
      </c>
    </row>
    <row r="800" spans="2:3">
      <c r="B800" s="6" t="s">
        <v>1377</v>
      </c>
      <c r="C800" s="99">
        <v>8930.8790000000008</v>
      </c>
    </row>
    <row r="801" spans="2:3">
      <c r="B801" s="6" t="s">
        <v>1378</v>
      </c>
      <c r="C801" s="99">
        <v>8928.638782</v>
      </c>
    </row>
    <row r="802" spans="2:3">
      <c r="B802" s="6" t="s">
        <v>1474</v>
      </c>
      <c r="C802" s="99">
        <v>8885.89</v>
      </c>
    </row>
    <row r="803" spans="2:3">
      <c r="B803" s="6" t="s">
        <v>1745</v>
      </c>
      <c r="C803" s="99">
        <v>8788.0010000000002</v>
      </c>
    </row>
    <row r="804" spans="2:3">
      <c r="B804" s="6" t="s">
        <v>1652</v>
      </c>
      <c r="C804" s="99">
        <v>8751.9599999999991</v>
      </c>
    </row>
    <row r="805" spans="2:3">
      <c r="B805" s="6" t="s">
        <v>1653</v>
      </c>
      <c r="C805" s="99">
        <v>8747.92</v>
      </c>
    </row>
    <row r="806" spans="2:3">
      <c r="B806" s="6" t="s">
        <v>1654</v>
      </c>
      <c r="C806" s="99">
        <v>8683</v>
      </c>
    </row>
    <row r="807" spans="2:3">
      <c r="B807" s="6" t="s">
        <v>1566</v>
      </c>
      <c r="C807" s="99">
        <v>8579.44</v>
      </c>
    </row>
    <row r="808" spans="2:3">
      <c r="B808" s="6" t="s">
        <v>1567</v>
      </c>
      <c r="C808" s="99">
        <v>8551.7119999999995</v>
      </c>
    </row>
    <row r="809" spans="2:3">
      <c r="B809" s="6" t="s">
        <v>1568</v>
      </c>
      <c r="C809" s="99">
        <v>8525.8320000000003</v>
      </c>
    </row>
    <row r="810" spans="2:3">
      <c r="B810" s="6" t="s">
        <v>1477</v>
      </c>
      <c r="C810" s="99">
        <v>8505.5787871600005</v>
      </c>
    </row>
    <row r="811" spans="2:3">
      <c r="B811" s="6" t="s">
        <v>1655</v>
      </c>
      <c r="C811" s="99">
        <v>8418</v>
      </c>
    </row>
    <row r="812" spans="2:3">
      <c r="B812" s="6" t="s">
        <v>1656</v>
      </c>
      <c r="C812" s="99">
        <v>8404.0179524305895</v>
      </c>
    </row>
    <row r="813" spans="2:3">
      <c r="B813" s="6" t="s">
        <v>1657</v>
      </c>
      <c r="C813" s="99">
        <v>8391</v>
      </c>
    </row>
    <row r="814" spans="2:3">
      <c r="B814" s="6" t="s">
        <v>1658</v>
      </c>
      <c r="C814" s="99">
        <v>8346.3799999999992</v>
      </c>
    </row>
    <row r="815" spans="2:3">
      <c r="B815" s="6" t="s">
        <v>1575</v>
      </c>
      <c r="C815" s="99">
        <v>8276.9599999999991</v>
      </c>
    </row>
    <row r="816" spans="2:3">
      <c r="B816" s="6" t="s">
        <v>1581</v>
      </c>
      <c r="C816" s="99">
        <v>8274</v>
      </c>
    </row>
    <row r="817" spans="2:3">
      <c r="B817" s="6" t="s">
        <v>1490</v>
      </c>
      <c r="C817" s="99">
        <v>8258.01</v>
      </c>
    </row>
    <row r="818" spans="2:3">
      <c r="B818" s="6" t="s">
        <v>1491</v>
      </c>
      <c r="C818" s="99">
        <v>8250</v>
      </c>
    </row>
    <row r="819" spans="2:3">
      <c r="B819" s="6" t="s">
        <v>1582</v>
      </c>
      <c r="C819" s="99">
        <v>8248.9156000000003</v>
      </c>
    </row>
    <row r="820" spans="2:3">
      <c r="B820" s="6" t="s">
        <v>1493</v>
      </c>
      <c r="C820" s="99">
        <v>8227.0048000000006</v>
      </c>
    </row>
    <row r="821" spans="2:3">
      <c r="B821" s="6" t="s">
        <v>1403</v>
      </c>
      <c r="C821" s="99">
        <v>8215.4179999999997</v>
      </c>
    </row>
    <row r="822" spans="2:3">
      <c r="B822" s="6" t="s">
        <v>1404</v>
      </c>
      <c r="C822" s="99">
        <v>8177.4</v>
      </c>
    </row>
    <row r="823" spans="2:3">
      <c r="B823" s="6" t="s">
        <v>1224</v>
      </c>
      <c r="C823" s="99">
        <v>8154</v>
      </c>
    </row>
    <row r="824" spans="2:3">
      <c r="B824" s="6" t="s">
        <v>1225</v>
      </c>
      <c r="C824" s="99">
        <v>8112.68444</v>
      </c>
    </row>
    <row r="825" spans="2:3">
      <c r="B825" s="6" t="s">
        <v>1226</v>
      </c>
      <c r="C825" s="99">
        <v>8060</v>
      </c>
    </row>
    <row r="826" spans="2:3">
      <c r="B826" s="6" t="s">
        <v>1227</v>
      </c>
      <c r="C826" s="99">
        <v>8029.35</v>
      </c>
    </row>
    <row r="827" spans="2:3">
      <c r="B827" s="6" t="s">
        <v>1228</v>
      </c>
      <c r="C827" s="99">
        <v>8013.8594000000003</v>
      </c>
    </row>
    <row r="828" spans="2:3">
      <c r="B828" s="6" t="s">
        <v>1230</v>
      </c>
      <c r="C828" s="99">
        <v>7923.7550000000001</v>
      </c>
    </row>
    <row r="829" spans="2:3">
      <c r="B829" s="6" t="s">
        <v>1231</v>
      </c>
      <c r="C829" s="99">
        <v>7902</v>
      </c>
    </row>
    <row r="830" spans="2:3">
      <c r="B830" s="6" t="s">
        <v>1319</v>
      </c>
      <c r="C830" s="99">
        <v>7890.97</v>
      </c>
    </row>
    <row r="831" spans="2:3">
      <c r="B831" s="6" t="s">
        <v>1320</v>
      </c>
      <c r="C831" s="99">
        <v>7880.1327000000001</v>
      </c>
    </row>
    <row r="832" spans="2:3">
      <c r="B832" s="6" t="s">
        <v>2384</v>
      </c>
      <c r="C832" s="99">
        <v>7879.2830000000004</v>
      </c>
    </row>
    <row r="833" spans="2:3">
      <c r="B833" s="6" t="s">
        <v>1414</v>
      </c>
      <c r="C833" s="99">
        <v>7821.31</v>
      </c>
    </row>
    <row r="834" spans="2:3">
      <c r="B834" s="6" t="s">
        <v>1415</v>
      </c>
      <c r="C834" s="99">
        <v>7786.7</v>
      </c>
    </row>
    <row r="835" spans="2:3">
      <c r="B835" s="6" t="s">
        <v>1324</v>
      </c>
      <c r="C835" s="99">
        <v>7739.3620000000001</v>
      </c>
    </row>
    <row r="836" spans="2:3">
      <c r="B836" s="6" t="s">
        <v>1325</v>
      </c>
      <c r="C836" s="99">
        <v>7714</v>
      </c>
    </row>
    <row r="837" spans="2:3">
      <c r="B837" s="6" t="s">
        <v>1236</v>
      </c>
      <c r="C837" s="99">
        <v>7625.3627020000004</v>
      </c>
    </row>
    <row r="838" spans="2:3">
      <c r="B838" s="6" t="s">
        <v>1237</v>
      </c>
      <c r="C838" s="99">
        <v>7596.40182</v>
      </c>
    </row>
    <row r="839" spans="2:3">
      <c r="B839" s="6" t="s">
        <v>1238</v>
      </c>
      <c r="C839" s="99">
        <v>7592.7824000000001</v>
      </c>
    </row>
    <row r="840" spans="2:3">
      <c r="B840" s="6" t="s">
        <v>1241</v>
      </c>
      <c r="C840" s="99">
        <v>7577.34</v>
      </c>
    </row>
    <row r="841" spans="2:3">
      <c r="B841" s="6" t="s">
        <v>1242</v>
      </c>
      <c r="C841" s="99">
        <v>7543</v>
      </c>
    </row>
    <row r="842" spans="2:3">
      <c r="B842" s="6" t="s">
        <v>1243</v>
      </c>
      <c r="C842" s="99">
        <v>7517.33</v>
      </c>
    </row>
    <row r="843" spans="2:3">
      <c r="B843" s="6" t="s">
        <v>1419</v>
      </c>
      <c r="C843" s="99">
        <v>7482.73</v>
      </c>
    </row>
    <row r="844" spans="2:3">
      <c r="B844" s="6" t="s">
        <v>1328</v>
      </c>
      <c r="C844" s="99">
        <v>7462.2510000000002</v>
      </c>
    </row>
    <row r="845" spans="2:3">
      <c r="B845" s="6" t="s">
        <v>1329</v>
      </c>
      <c r="C845" s="99">
        <v>7372.3649999999998</v>
      </c>
    </row>
    <row r="846" spans="2:3">
      <c r="B846" s="6" t="s">
        <v>1330</v>
      </c>
      <c r="C846" s="99">
        <v>7323.1</v>
      </c>
    </row>
    <row r="847" spans="2:3">
      <c r="B847" s="6" t="s">
        <v>1331</v>
      </c>
      <c r="C847" s="99">
        <v>7280</v>
      </c>
    </row>
    <row r="848" spans="2:3">
      <c r="B848" s="6" t="s">
        <v>1610</v>
      </c>
      <c r="C848" s="99">
        <v>7260</v>
      </c>
    </row>
    <row r="849" spans="2:3">
      <c r="B849" s="6" t="s">
        <v>1611</v>
      </c>
      <c r="C849" s="99">
        <v>7221.4675999999999</v>
      </c>
    </row>
    <row r="850" spans="2:3">
      <c r="B850" s="6" t="s">
        <v>1612</v>
      </c>
      <c r="C850" s="99">
        <v>7174.8770000000004</v>
      </c>
    </row>
    <row r="851" spans="2:3">
      <c r="B851" s="6" t="s">
        <v>1609</v>
      </c>
      <c r="C851" s="99">
        <v>7160</v>
      </c>
    </row>
    <row r="852" spans="2:3">
      <c r="B852" s="6" t="s">
        <v>1429</v>
      </c>
      <c r="C852" s="99">
        <v>7158</v>
      </c>
    </row>
    <row r="853" spans="2:3">
      <c r="B853" s="6" t="s">
        <v>1430</v>
      </c>
      <c r="C853" s="99">
        <v>7142</v>
      </c>
    </row>
    <row r="854" spans="2:3">
      <c r="B854" s="6" t="s">
        <v>1521</v>
      </c>
      <c r="C854" s="99">
        <v>7012</v>
      </c>
    </row>
    <row r="855" spans="2:3">
      <c r="B855" s="6" t="s">
        <v>1522</v>
      </c>
      <c r="C855" s="99">
        <v>7004.2872696000004</v>
      </c>
    </row>
    <row r="856" spans="2:3">
      <c r="B856" s="6" t="s">
        <v>1614</v>
      </c>
      <c r="C856" s="99">
        <v>6972.7030000000004</v>
      </c>
    </row>
    <row r="857" spans="2:3">
      <c r="B857" s="6" t="s">
        <v>1615</v>
      </c>
      <c r="C857" s="99">
        <v>6955</v>
      </c>
    </row>
    <row r="858" spans="2:3">
      <c r="B858" s="6" t="s">
        <v>1616</v>
      </c>
      <c r="C858" s="99">
        <v>6942.9380000000001</v>
      </c>
    </row>
    <row r="859" spans="2:3">
      <c r="B859" s="6" t="s">
        <v>1706</v>
      </c>
      <c r="C859" s="99">
        <v>6834.5910000000003</v>
      </c>
    </row>
    <row r="860" spans="2:3">
      <c r="B860" s="6" t="s">
        <v>1536</v>
      </c>
      <c r="C860" s="99">
        <v>6785.6096866397402</v>
      </c>
    </row>
    <row r="861" spans="2:3">
      <c r="B861" s="6" t="s">
        <v>1535</v>
      </c>
      <c r="C861" s="99">
        <v>6772</v>
      </c>
    </row>
    <row r="862" spans="2:3">
      <c r="B862" s="6" t="s">
        <v>1445</v>
      </c>
      <c r="C862" s="99">
        <v>6767.3075642000003</v>
      </c>
    </row>
    <row r="863" spans="2:3">
      <c r="B863" s="6" t="s">
        <v>1446</v>
      </c>
      <c r="C863" s="99">
        <v>6750</v>
      </c>
    </row>
    <row r="864" spans="2:3">
      <c r="B864" s="6" t="s">
        <v>1447</v>
      </c>
      <c r="C864" s="99">
        <v>6717</v>
      </c>
    </row>
    <row r="865" spans="2:3">
      <c r="B865" s="6" t="s">
        <v>1357</v>
      </c>
      <c r="C865" s="99">
        <v>6702.4224000000004</v>
      </c>
    </row>
    <row r="866" spans="2:3">
      <c r="B866" s="6" t="s">
        <v>1358</v>
      </c>
      <c r="C866" s="99">
        <v>6686.4459999999999</v>
      </c>
    </row>
    <row r="867" spans="2:3">
      <c r="B867" s="6" t="s">
        <v>1359</v>
      </c>
      <c r="C867" s="99">
        <v>6677.9023999999999</v>
      </c>
    </row>
    <row r="868" spans="2:3">
      <c r="B868" s="6" t="s">
        <v>1180</v>
      </c>
      <c r="C868" s="99">
        <v>6600</v>
      </c>
    </row>
    <row r="869" spans="2:3">
      <c r="B869" s="6" t="s">
        <v>1181</v>
      </c>
      <c r="C869" s="99">
        <v>6575.6</v>
      </c>
    </row>
    <row r="870" spans="2:3">
      <c r="B870" s="6" t="s">
        <v>1182</v>
      </c>
      <c r="C870" s="99">
        <v>6549</v>
      </c>
    </row>
    <row r="871" spans="2:3">
      <c r="B871" s="6" t="s">
        <v>1183</v>
      </c>
      <c r="C871" s="99">
        <v>6539</v>
      </c>
    </row>
    <row r="872" spans="2:3">
      <c r="B872" s="6" t="s">
        <v>1184</v>
      </c>
      <c r="C872" s="99">
        <v>6404.0330000000004</v>
      </c>
    </row>
    <row r="873" spans="2:3">
      <c r="B873" s="6" t="s">
        <v>1092</v>
      </c>
      <c r="C873" s="99">
        <v>6397.5369499999997</v>
      </c>
    </row>
    <row r="874" spans="2:3">
      <c r="B874" s="6" t="s">
        <v>1186</v>
      </c>
      <c r="C874" s="99">
        <v>6380.1464159999996</v>
      </c>
    </row>
    <row r="875" spans="2:3">
      <c r="B875" s="6" t="s">
        <v>1187</v>
      </c>
      <c r="C875" s="99">
        <v>6365.73</v>
      </c>
    </row>
    <row r="876" spans="2:3">
      <c r="B876" s="6" t="s">
        <v>1369</v>
      </c>
      <c r="C876" s="99">
        <v>6364.9095420000003</v>
      </c>
    </row>
    <row r="877" spans="2:3">
      <c r="B877" s="6" t="s">
        <v>1370</v>
      </c>
      <c r="C877" s="99">
        <v>6363.0283589999999</v>
      </c>
    </row>
    <row r="878" spans="2:3">
      <c r="B878" s="6" t="s">
        <v>1371</v>
      </c>
      <c r="C878" s="99">
        <v>6337.74</v>
      </c>
    </row>
    <row r="879" spans="2:3">
      <c r="B879" s="6" t="s">
        <v>1279</v>
      </c>
      <c r="C879" s="99">
        <v>6302.3644999999997</v>
      </c>
    </row>
    <row r="880" spans="2:3">
      <c r="B880" s="6" t="s">
        <v>1280</v>
      </c>
      <c r="C880" s="99">
        <v>6280</v>
      </c>
    </row>
    <row r="881" spans="2:3">
      <c r="B881" s="6" t="s">
        <v>1281</v>
      </c>
      <c r="C881" s="99">
        <v>6274.7374407899997</v>
      </c>
    </row>
    <row r="882" spans="2:3">
      <c r="B882" s="6" t="s">
        <v>1191</v>
      </c>
      <c r="C882" s="99">
        <v>6226</v>
      </c>
    </row>
    <row r="883" spans="2:3">
      <c r="B883" s="6" t="s">
        <v>1197</v>
      </c>
      <c r="C883" s="99">
        <v>6211.7226522089604</v>
      </c>
    </row>
    <row r="884" spans="2:3">
      <c r="B884" s="6" t="s">
        <v>1198</v>
      </c>
      <c r="C884" s="99">
        <v>6198</v>
      </c>
    </row>
    <row r="885" spans="2:3">
      <c r="B885" s="6" t="s">
        <v>1284</v>
      </c>
      <c r="C885" s="99">
        <v>6103</v>
      </c>
    </row>
    <row r="886" spans="2:3">
      <c r="B886" s="6" t="s">
        <v>1285</v>
      </c>
      <c r="C886" s="99">
        <v>6060.8792000000003</v>
      </c>
    </row>
    <row r="887" spans="2:3">
      <c r="B887" s="6" t="s">
        <v>1286</v>
      </c>
      <c r="C887" s="99">
        <v>6053.9390000000003</v>
      </c>
    </row>
    <row r="888" spans="2:3">
      <c r="B888" s="6" t="s">
        <v>1287</v>
      </c>
      <c r="C888" s="99">
        <v>6018</v>
      </c>
    </row>
    <row r="889" spans="2:3">
      <c r="B889" s="6" t="s">
        <v>1379</v>
      </c>
      <c r="C889" s="99">
        <v>5891</v>
      </c>
    </row>
    <row r="890" spans="2:3">
      <c r="B890" s="6" t="s">
        <v>1380</v>
      </c>
      <c r="C890" s="99">
        <v>5878.2539999999999</v>
      </c>
    </row>
    <row r="891" spans="2:3">
      <c r="B891" s="6" t="s">
        <v>1650</v>
      </c>
      <c r="C891" s="99">
        <v>5848.56</v>
      </c>
    </row>
    <row r="892" spans="2:3">
      <c r="B892" s="6" t="s">
        <v>1651</v>
      </c>
      <c r="C892" s="99">
        <v>5847.84</v>
      </c>
    </row>
    <row r="893" spans="2:3">
      <c r="B893" s="6" t="s">
        <v>1565</v>
      </c>
      <c r="C893" s="99">
        <v>5845.9769999999999</v>
      </c>
    </row>
    <row r="894" spans="2:3">
      <c r="B894" s="6" t="s">
        <v>1383</v>
      </c>
      <c r="C894" s="99">
        <v>5805.9</v>
      </c>
    </row>
    <row r="895" spans="2:3">
      <c r="B895" s="6" t="s">
        <v>1384</v>
      </c>
      <c r="C895" s="99">
        <v>5784</v>
      </c>
    </row>
    <row r="896" spans="2:3">
      <c r="B896" s="6" t="s">
        <v>1385</v>
      </c>
      <c r="C896" s="99">
        <v>5763.7</v>
      </c>
    </row>
    <row r="897" spans="2:3">
      <c r="B897" s="6" t="s">
        <v>1386</v>
      </c>
      <c r="C897" s="99">
        <v>5741</v>
      </c>
    </row>
    <row r="898" spans="2:3">
      <c r="B898" s="6" t="s">
        <v>1570</v>
      </c>
      <c r="C898" s="99">
        <v>5719.6664000000001</v>
      </c>
    </row>
    <row r="899" spans="2:3">
      <c r="B899" s="6" t="s">
        <v>1571</v>
      </c>
      <c r="C899" s="99">
        <v>5701.4912999999997</v>
      </c>
    </row>
    <row r="900" spans="2:3">
      <c r="B900" s="6" t="s">
        <v>1659</v>
      </c>
      <c r="C900" s="99">
        <v>5665.42</v>
      </c>
    </row>
    <row r="901" spans="2:3">
      <c r="B901" s="6" t="s">
        <v>1574</v>
      </c>
      <c r="C901" s="99">
        <v>5640.18</v>
      </c>
    </row>
    <row r="902" spans="2:3">
      <c r="B902" s="6" t="s">
        <v>1576</v>
      </c>
      <c r="C902" s="99">
        <v>5628.2</v>
      </c>
    </row>
    <row r="903" spans="2:3">
      <c r="B903" s="6" t="s">
        <v>1577</v>
      </c>
      <c r="C903" s="99">
        <v>5619.8969999999999</v>
      </c>
    </row>
    <row r="904" spans="2:3">
      <c r="B904" s="6" t="s">
        <v>1578</v>
      </c>
      <c r="C904" s="99">
        <v>5614.5015041400002</v>
      </c>
    </row>
    <row r="905" spans="2:3">
      <c r="B905" s="6" t="s">
        <v>1488</v>
      </c>
      <c r="C905" s="99">
        <v>5603.19</v>
      </c>
    </row>
    <row r="906" spans="2:3">
      <c r="B906" s="6" t="s">
        <v>1489</v>
      </c>
      <c r="C906" s="99">
        <v>5520.0635599999996</v>
      </c>
    </row>
    <row r="907" spans="2:3">
      <c r="B907" s="6" t="s">
        <v>1400</v>
      </c>
      <c r="C907" s="99">
        <v>5510</v>
      </c>
    </row>
    <row r="908" spans="2:3">
      <c r="B908" s="6" t="s">
        <v>1401</v>
      </c>
      <c r="C908" s="99">
        <v>5462.48</v>
      </c>
    </row>
    <row r="909" spans="2:3">
      <c r="B909" s="6" t="s">
        <v>1492</v>
      </c>
      <c r="C909" s="99">
        <v>5427</v>
      </c>
    </row>
    <row r="910" spans="2:3">
      <c r="B910" s="6" t="s">
        <v>1402</v>
      </c>
      <c r="C910" s="99">
        <v>5412.009</v>
      </c>
    </row>
    <row r="911" spans="2:3">
      <c r="B911" s="6" t="s">
        <v>1309</v>
      </c>
      <c r="C911" s="99">
        <v>5409.16</v>
      </c>
    </row>
    <row r="912" spans="2:3">
      <c r="B912" s="6" t="s">
        <v>1310</v>
      </c>
      <c r="C912" s="99">
        <v>5344</v>
      </c>
    </row>
    <row r="913" spans="2:3">
      <c r="B913" s="6" t="s">
        <v>1132</v>
      </c>
      <c r="C913" s="99">
        <v>5308.8</v>
      </c>
    </row>
    <row r="914" spans="2:3">
      <c r="B914" s="6" t="s">
        <v>1133</v>
      </c>
      <c r="C914" s="99">
        <v>5283</v>
      </c>
    </row>
    <row r="915" spans="2:3">
      <c r="B915" s="6" t="s">
        <v>1134</v>
      </c>
      <c r="C915" s="99">
        <v>5224.1000000000004</v>
      </c>
    </row>
    <row r="916" spans="2:3">
      <c r="B916" s="6" t="s">
        <v>1135</v>
      </c>
      <c r="C916" s="99">
        <v>5180.3679000000002</v>
      </c>
    </row>
    <row r="917" spans="2:3">
      <c r="B917" s="6" t="s">
        <v>1136</v>
      </c>
      <c r="C917" s="99">
        <v>5164.4849999999997</v>
      </c>
    </row>
    <row r="918" spans="2:3">
      <c r="B918" s="6" t="s">
        <v>1137</v>
      </c>
      <c r="C918" s="99">
        <v>5138</v>
      </c>
    </row>
    <row r="919" spans="2:3">
      <c r="B919" s="6" t="s">
        <v>1138</v>
      </c>
      <c r="C919" s="99">
        <v>5031.6499999999996</v>
      </c>
    </row>
    <row r="920" spans="2:3">
      <c r="B920" s="6" t="s">
        <v>1044</v>
      </c>
      <c r="C920" s="99">
        <v>4932</v>
      </c>
    </row>
    <row r="921" spans="2:3">
      <c r="B921" s="6" t="s">
        <v>1045</v>
      </c>
      <c r="C921" s="99">
        <v>4930</v>
      </c>
    </row>
    <row r="922" spans="2:3">
      <c r="B922" s="6" t="s">
        <v>1046</v>
      </c>
      <c r="C922" s="99">
        <v>4884</v>
      </c>
    </row>
    <row r="923" spans="2:3">
      <c r="B923" s="6" t="s">
        <v>1047</v>
      </c>
      <c r="C923" s="99">
        <v>4880.88</v>
      </c>
    </row>
    <row r="924" spans="2:3">
      <c r="B924" s="6" t="s">
        <v>1321</v>
      </c>
      <c r="C924" s="99">
        <v>4875</v>
      </c>
    </row>
    <row r="925" spans="2:3">
      <c r="B925" s="6" t="s">
        <v>1322</v>
      </c>
      <c r="C925" s="99">
        <v>4838</v>
      </c>
    </row>
    <row r="926" spans="2:3">
      <c r="B926" s="6" t="s">
        <v>1323</v>
      </c>
      <c r="C926" s="99">
        <v>4800</v>
      </c>
    </row>
    <row r="927" spans="2:3">
      <c r="B927" s="6" t="s">
        <v>1140</v>
      </c>
      <c r="C927" s="99">
        <v>4760.49</v>
      </c>
    </row>
    <row r="928" spans="2:3">
      <c r="B928" s="6" t="s">
        <v>1232</v>
      </c>
      <c r="C928" s="99">
        <v>4753.7299999999996</v>
      </c>
    </row>
    <row r="929" spans="2:3">
      <c r="B929" s="6" t="s">
        <v>1233</v>
      </c>
      <c r="C929" s="99">
        <v>4745.5530479999998</v>
      </c>
    </row>
    <row r="930" spans="2:3">
      <c r="B930" s="6" t="s">
        <v>1234</v>
      </c>
      <c r="C930" s="99">
        <v>4734</v>
      </c>
    </row>
    <row r="931" spans="2:3">
      <c r="B931" s="6" t="s">
        <v>1235</v>
      </c>
      <c r="C931" s="99">
        <v>4630</v>
      </c>
    </row>
    <row r="932" spans="2:3">
      <c r="B932" s="6" t="s">
        <v>1239</v>
      </c>
      <c r="C932" s="99">
        <v>4590</v>
      </c>
    </row>
    <row r="933" spans="2:3">
      <c r="B933" s="6" t="s">
        <v>1240</v>
      </c>
      <c r="C933" s="99">
        <v>4582.99</v>
      </c>
    </row>
    <row r="934" spans="2:3">
      <c r="B934" s="6" t="s">
        <v>1244</v>
      </c>
      <c r="C934" s="99">
        <v>4556.3</v>
      </c>
    </row>
    <row r="935" spans="2:3">
      <c r="B935" s="6" t="s">
        <v>1245</v>
      </c>
      <c r="C935" s="99">
        <v>4544.2828</v>
      </c>
    </row>
    <row r="936" spans="2:3">
      <c r="B936" s="6" t="s">
        <v>1332</v>
      </c>
      <c r="C936" s="99">
        <v>4469.5141199999998</v>
      </c>
    </row>
    <row r="937" spans="2:3">
      <c r="B937" s="6" t="s">
        <v>1333</v>
      </c>
      <c r="C937" s="99">
        <v>4442.7299999999996</v>
      </c>
    </row>
    <row r="938" spans="2:3">
      <c r="B938" s="6" t="s">
        <v>1425</v>
      </c>
      <c r="C938" s="99">
        <v>4430.7298000000001</v>
      </c>
    </row>
    <row r="939" spans="2:3">
      <c r="B939" s="6" t="s">
        <v>1426</v>
      </c>
      <c r="C939" s="99">
        <v>4418.21</v>
      </c>
    </row>
    <row r="940" spans="2:3">
      <c r="B940" s="6" t="s">
        <v>1608</v>
      </c>
      <c r="C940" s="99">
        <v>4412.5828062000001</v>
      </c>
    </row>
    <row r="941" spans="2:3">
      <c r="B941" s="6" t="s">
        <v>1338</v>
      </c>
      <c r="C941" s="99">
        <v>4345</v>
      </c>
    </row>
    <row r="942" spans="2:3">
      <c r="B942" s="6" t="s">
        <v>1339</v>
      </c>
      <c r="C942" s="99">
        <v>4344</v>
      </c>
    </row>
    <row r="943" spans="2:3">
      <c r="B943" s="6" t="s">
        <v>1340</v>
      </c>
      <c r="C943" s="99">
        <v>4333</v>
      </c>
    </row>
    <row r="944" spans="2:3">
      <c r="B944" s="6" t="s">
        <v>1431</v>
      </c>
      <c r="C944" s="99">
        <v>4293.58</v>
      </c>
    </row>
    <row r="945" spans="2:3">
      <c r="B945" s="6" t="s">
        <v>1524</v>
      </c>
      <c r="C945" s="99">
        <v>4264.6679999999997</v>
      </c>
    </row>
    <row r="946" spans="2:3">
      <c r="B946" s="6" t="s">
        <v>1525</v>
      </c>
      <c r="C946" s="99">
        <v>4233.5200000000004</v>
      </c>
    </row>
    <row r="947" spans="2:3">
      <c r="B947" s="6" t="s">
        <v>1531</v>
      </c>
      <c r="C947" s="99">
        <v>4232.29</v>
      </c>
    </row>
    <row r="948" spans="2:3">
      <c r="B948" s="6" t="s">
        <v>1439</v>
      </c>
      <c r="C948" s="99">
        <v>4211.82</v>
      </c>
    </row>
    <row r="949" spans="2:3">
      <c r="B949" s="6" t="s">
        <v>1532</v>
      </c>
      <c r="C949" s="99">
        <v>4192.26</v>
      </c>
    </row>
    <row r="950" spans="2:3">
      <c r="B950" s="6" t="s">
        <v>1533</v>
      </c>
      <c r="C950" s="99">
        <v>4160.25</v>
      </c>
    </row>
    <row r="951" spans="2:3">
      <c r="B951" s="6" t="s">
        <v>1534</v>
      </c>
      <c r="C951" s="99">
        <v>4111.66</v>
      </c>
    </row>
    <row r="952" spans="2:3">
      <c r="B952" s="6" t="s">
        <v>1442</v>
      </c>
      <c r="C952" s="99">
        <v>4107.08</v>
      </c>
    </row>
    <row r="953" spans="2:3">
      <c r="B953" s="6" t="s">
        <v>1443</v>
      </c>
      <c r="C953" s="99">
        <v>4001.82</v>
      </c>
    </row>
    <row r="954" spans="2:3">
      <c r="B954" s="6" t="s">
        <v>1444</v>
      </c>
      <c r="C954" s="99">
        <v>3982</v>
      </c>
    </row>
    <row r="955" spans="2:3">
      <c r="B955" s="6" t="s">
        <v>1354</v>
      </c>
      <c r="C955" s="99">
        <v>3978</v>
      </c>
    </row>
    <row r="956" spans="2:3">
      <c r="B956" s="6" t="s">
        <v>1355</v>
      </c>
      <c r="C956" s="99">
        <v>3925.51</v>
      </c>
    </row>
    <row r="957" spans="2:3">
      <c r="B957" s="6" t="s">
        <v>1356</v>
      </c>
      <c r="C957" s="99">
        <v>3916</v>
      </c>
    </row>
    <row r="958" spans="2:3">
      <c r="B958" s="6" t="s">
        <v>1264</v>
      </c>
      <c r="C958" s="99">
        <v>3899.1</v>
      </c>
    </row>
    <row r="959" spans="2:3">
      <c r="B959" s="6" t="s">
        <v>1266</v>
      </c>
      <c r="C959" s="99">
        <v>3893.98</v>
      </c>
    </row>
    <row r="960" spans="2:3">
      <c r="B960" s="6" t="s">
        <v>1267</v>
      </c>
      <c r="C960" s="99">
        <v>3883</v>
      </c>
    </row>
    <row r="961" spans="2:3">
      <c r="B961" s="6" t="s">
        <v>2409</v>
      </c>
      <c r="C961" s="99">
        <v>3880</v>
      </c>
    </row>
    <row r="962" spans="2:3">
      <c r="B962" s="6" t="s">
        <v>1179</v>
      </c>
      <c r="C962" s="99">
        <v>3861.0328</v>
      </c>
    </row>
    <row r="963" spans="2:3">
      <c r="B963" s="6" t="s">
        <v>1086</v>
      </c>
      <c r="C963" s="99">
        <v>3818.99</v>
      </c>
    </row>
    <row r="964" spans="2:3">
      <c r="B964" s="6" t="s">
        <v>1087</v>
      </c>
      <c r="C964" s="99">
        <v>3796.2860000000001</v>
      </c>
    </row>
    <row r="965" spans="2:3">
      <c r="B965" s="6" t="s">
        <v>1088</v>
      </c>
      <c r="C965" s="99">
        <v>3787.1905000000002</v>
      </c>
    </row>
    <row r="966" spans="2:3">
      <c r="B966" s="6" t="s">
        <v>1089</v>
      </c>
      <c r="C966" s="99">
        <v>3787</v>
      </c>
    </row>
    <row r="967" spans="2:3">
      <c r="B967" s="6" t="s">
        <v>1090</v>
      </c>
      <c r="C967" s="99">
        <v>3771.7640000000001</v>
      </c>
    </row>
    <row r="968" spans="2:3">
      <c r="B968" s="6" t="s">
        <v>1091</v>
      </c>
      <c r="C968" s="99">
        <v>3759.6</v>
      </c>
    </row>
    <row r="969" spans="2:3">
      <c r="B969" s="6" t="s">
        <v>1002</v>
      </c>
      <c r="C969" s="99">
        <v>3755.1</v>
      </c>
    </row>
    <row r="970" spans="2:3">
      <c r="B970" s="6" t="s">
        <v>1003</v>
      </c>
      <c r="C970" s="99">
        <v>3748.39</v>
      </c>
    </row>
    <row r="971" spans="2:3">
      <c r="B971" s="6" t="s">
        <v>1004</v>
      </c>
      <c r="C971" s="99">
        <v>3734.8</v>
      </c>
    </row>
    <row r="972" spans="2:3">
      <c r="B972" s="6" t="s">
        <v>1277</v>
      </c>
      <c r="C972" s="99">
        <v>3726.08</v>
      </c>
    </row>
    <row r="973" spans="2:3">
      <c r="B973" s="6" t="s">
        <v>1278</v>
      </c>
      <c r="C973" s="99">
        <v>3691.83</v>
      </c>
    </row>
    <row r="974" spans="2:3">
      <c r="B974" s="6" t="s">
        <v>1094</v>
      </c>
      <c r="C974" s="99">
        <v>3653.0079999999998</v>
      </c>
    </row>
    <row r="975" spans="2:3">
      <c r="B975" s="6" t="s">
        <v>1095</v>
      </c>
      <c r="C975" s="99">
        <v>3651.5487499999999</v>
      </c>
    </row>
    <row r="976" spans="2:3">
      <c r="B976" s="6" t="s">
        <v>1188</v>
      </c>
      <c r="C976" s="99">
        <v>3648</v>
      </c>
    </row>
    <row r="977" spans="2:3">
      <c r="B977" s="6" t="s">
        <v>1189</v>
      </c>
      <c r="C977" s="99">
        <v>3642.0785000000001</v>
      </c>
    </row>
    <row r="978" spans="2:3">
      <c r="B978" s="6" t="s">
        <v>1190</v>
      </c>
      <c r="C978" s="99">
        <v>3609.02</v>
      </c>
    </row>
    <row r="979" spans="2:3">
      <c r="B979" s="6" t="s">
        <v>1192</v>
      </c>
      <c r="C979" s="99">
        <v>3535.2</v>
      </c>
    </row>
    <row r="980" spans="2:3">
      <c r="B980" s="6" t="s">
        <v>1193</v>
      </c>
      <c r="C980" s="99">
        <v>3519.48</v>
      </c>
    </row>
    <row r="981" spans="2:3">
      <c r="B981" s="6" t="s">
        <v>1199</v>
      </c>
      <c r="C981" s="99">
        <v>3461.83</v>
      </c>
    </row>
    <row r="982" spans="2:3">
      <c r="B982" s="6" t="s">
        <v>1200</v>
      </c>
      <c r="C982" s="99">
        <v>3457</v>
      </c>
    </row>
    <row r="983" spans="2:3">
      <c r="B983" s="6" t="s">
        <v>1201</v>
      </c>
      <c r="C983" s="99">
        <v>3439</v>
      </c>
    </row>
    <row r="984" spans="2:3">
      <c r="B984" s="6" t="s">
        <v>1202</v>
      </c>
      <c r="C984" s="99">
        <v>3429</v>
      </c>
    </row>
    <row r="985" spans="2:3">
      <c r="B985" s="6" t="s">
        <v>1381</v>
      </c>
      <c r="C985" s="99">
        <v>3400</v>
      </c>
    </row>
    <row r="986" spans="2:3">
      <c r="B986" s="6" t="s">
        <v>1475</v>
      </c>
      <c r="C986" s="99">
        <v>3390</v>
      </c>
    </row>
    <row r="987" spans="2:3">
      <c r="B987" s="6" t="s">
        <v>1476</v>
      </c>
      <c r="C987" s="99">
        <v>3379.81</v>
      </c>
    </row>
    <row r="988" spans="2:3">
      <c r="B988" s="6" t="s">
        <v>1294</v>
      </c>
      <c r="C988" s="99">
        <v>3373.7179999999998</v>
      </c>
    </row>
    <row r="989" spans="2:3">
      <c r="B989" s="6" t="s">
        <v>1387</v>
      </c>
      <c r="C989" s="99">
        <v>3349.8272000000002</v>
      </c>
    </row>
    <row r="990" spans="2:3">
      <c r="B990" s="6" t="s">
        <v>1388</v>
      </c>
      <c r="C990" s="99">
        <v>3319.547</v>
      </c>
    </row>
    <row r="991" spans="2:3">
      <c r="B991" s="6" t="s">
        <v>1478</v>
      </c>
      <c r="C991" s="99">
        <v>3319.0997600000001</v>
      </c>
    </row>
    <row r="992" spans="2:3">
      <c r="B992" s="6" t="s">
        <v>1480</v>
      </c>
      <c r="C992" s="99">
        <v>3300.42</v>
      </c>
    </row>
    <row r="993" spans="2:3">
      <c r="B993" s="6" t="s">
        <v>1572</v>
      </c>
      <c r="C993" s="99">
        <v>3271</v>
      </c>
    </row>
    <row r="994" spans="2:3">
      <c r="B994" s="6" t="s">
        <v>1208</v>
      </c>
      <c r="C994" s="99">
        <v>3264.99</v>
      </c>
    </row>
    <row r="995" spans="2:3">
      <c r="B995" s="6" t="s">
        <v>1573</v>
      </c>
      <c r="C995" s="99">
        <v>3235.6</v>
      </c>
    </row>
    <row r="996" spans="2:3">
      <c r="B996" s="6" t="s">
        <v>1485</v>
      </c>
      <c r="C996" s="99">
        <v>3234.4445999999998</v>
      </c>
    </row>
    <row r="997" spans="2:3">
      <c r="B997" s="6" t="s">
        <v>1486</v>
      </c>
      <c r="C997" s="99">
        <v>3217.0099829999999</v>
      </c>
    </row>
    <row r="998" spans="2:3">
      <c r="B998" s="6" t="s">
        <v>1487</v>
      </c>
      <c r="C998" s="99">
        <v>3179.23</v>
      </c>
    </row>
    <row r="999" spans="2:3">
      <c r="B999" s="6" t="s">
        <v>1399</v>
      </c>
      <c r="C999" s="99">
        <v>3179</v>
      </c>
    </row>
    <row r="1000" spans="2:3">
      <c r="B1000" s="6" t="s">
        <v>1306</v>
      </c>
      <c r="C1000" s="99">
        <v>3153</v>
      </c>
    </row>
    <row r="1001" spans="2:3">
      <c r="B1001" s="6" t="s">
        <v>1307</v>
      </c>
      <c r="C1001" s="99">
        <v>3139</v>
      </c>
    </row>
    <row r="1002" spans="2:3">
      <c r="B1002" s="6" t="s">
        <v>1308</v>
      </c>
      <c r="C1002" s="99">
        <v>3104</v>
      </c>
    </row>
    <row r="1003" spans="2:3">
      <c r="B1003" s="6" t="s">
        <v>1219</v>
      </c>
      <c r="C1003" s="99">
        <v>3090.706306</v>
      </c>
    </row>
    <row r="1004" spans="2:3">
      <c r="B1004" s="6" t="s">
        <v>1304</v>
      </c>
      <c r="C1004" s="99">
        <v>3090.42</v>
      </c>
    </row>
    <row r="1005" spans="2:3">
      <c r="B1005" s="6" t="s">
        <v>1220</v>
      </c>
      <c r="C1005" s="99">
        <v>3060.7840000000001</v>
      </c>
    </row>
    <row r="1006" spans="2:3">
      <c r="B1006" s="6" t="s">
        <v>1221</v>
      </c>
      <c r="C1006" s="99">
        <v>3020.0549999999998</v>
      </c>
    </row>
    <row r="1007" spans="2:3">
      <c r="B1007" s="6" t="s">
        <v>1222</v>
      </c>
      <c r="C1007" s="99">
        <v>3007</v>
      </c>
    </row>
    <row r="1008" spans="2:3">
      <c r="B1008" s="6" t="s">
        <v>1223</v>
      </c>
      <c r="C1008" s="99">
        <v>2980</v>
      </c>
    </row>
    <row r="1009" spans="2:3">
      <c r="B1009" s="6" t="s">
        <v>1130</v>
      </c>
      <c r="C1009" s="99">
        <v>2914.0536062400001</v>
      </c>
    </row>
    <row r="1010" spans="2:3">
      <c r="B1010" s="6" t="s">
        <v>1131</v>
      </c>
      <c r="C1010" s="99">
        <v>2886.15</v>
      </c>
    </row>
    <row r="1011" spans="2:3">
      <c r="B1011" s="6" t="s">
        <v>1040</v>
      </c>
      <c r="C1011" s="99">
        <v>2880.4</v>
      </c>
    </row>
    <row r="1012" spans="2:3">
      <c r="B1012" s="6" t="s">
        <v>1041</v>
      </c>
      <c r="C1012" s="99">
        <v>2867.8988380000001</v>
      </c>
    </row>
    <row r="1013" spans="2:3">
      <c r="B1013" s="6" t="s">
        <v>1042</v>
      </c>
      <c r="C1013" s="99">
        <v>2858.0038663</v>
      </c>
    </row>
    <row r="1014" spans="2:3">
      <c r="B1014" s="6" t="s">
        <v>1043</v>
      </c>
      <c r="C1014" s="99">
        <v>2854.72</v>
      </c>
    </row>
    <row r="1015" spans="2:3">
      <c r="B1015" s="6" t="s">
        <v>2305</v>
      </c>
      <c r="C1015" s="99">
        <v>2840.3123839999998</v>
      </c>
    </row>
    <row r="1016" spans="2:3">
      <c r="B1016" s="6" t="s">
        <v>961</v>
      </c>
      <c r="C1016" s="99">
        <v>2831.84</v>
      </c>
    </row>
    <row r="1017" spans="2:3">
      <c r="B1017" s="6" t="s">
        <v>962</v>
      </c>
      <c r="C1017" s="99">
        <v>2747.28</v>
      </c>
    </row>
    <row r="1018" spans="2:3">
      <c r="B1018" s="6" t="s">
        <v>963</v>
      </c>
      <c r="C1018" s="99">
        <v>2743</v>
      </c>
    </row>
    <row r="1019" spans="2:3">
      <c r="B1019" s="6" t="s">
        <v>1048</v>
      </c>
      <c r="C1019" s="99">
        <v>2721.52</v>
      </c>
    </row>
    <row r="1020" spans="2:3">
      <c r="B1020" s="6" t="s">
        <v>1139</v>
      </c>
      <c r="C1020" s="99">
        <v>2686.2629299999999</v>
      </c>
    </row>
    <row r="1021" spans="2:3">
      <c r="B1021" s="6" t="s">
        <v>1143</v>
      </c>
      <c r="C1021" s="99">
        <v>2670</v>
      </c>
    </row>
    <row r="1022" spans="2:3">
      <c r="B1022" s="6" t="s">
        <v>1144</v>
      </c>
      <c r="C1022" s="99">
        <v>2618.0300000000002</v>
      </c>
    </row>
    <row r="1023" spans="2:3">
      <c r="B1023" s="6" t="s">
        <v>1145</v>
      </c>
      <c r="C1023" s="99">
        <v>2617</v>
      </c>
    </row>
    <row r="1024" spans="2:3">
      <c r="B1024" s="6" t="s">
        <v>1058</v>
      </c>
      <c r="C1024" s="99">
        <v>2612</v>
      </c>
    </row>
    <row r="1025" spans="2:3">
      <c r="B1025" s="6" t="s">
        <v>1059</v>
      </c>
      <c r="C1025" s="99">
        <v>2598.9699999999998</v>
      </c>
    </row>
    <row r="1026" spans="2:3">
      <c r="B1026" s="6" t="s">
        <v>1060</v>
      </c>
      <c r="C1026" s="99">
        <v>2586.6</v>
      </c>
    </row>
    <row r="1027" spans="2:3">
      <c r="B1027" s="6" t="s">
        <v>1151</v>
      </c>
      <c r="C1027" s="99">
        <v>2553</v>
      </c>
    </row>
    <row r="1028" spans="2:3">
      <c r="B1028" s="6" t="s">
        <v>1152</v>
      </c>
      <c r="C1028" s="99">
        <v>2545.5</v>
      </c>
    </row>
    <row r="1029" spans="2:3">
      <c r="B1029" s="6" t="s">
        <v>1153</v>
      </c>
      <c r="C1029" s="99">
        <v>2538.69</v>
      </c>
    </row>
    <row r="1030" spans="2:3">
      <c r="B1030" s="6" t="s">
        <v>1154</v>
      </c>
      <c r="C1030" s="99">
        <v>2521</v>
      </c>
    </row>
    <row r="1031" spans="2:3">
      <c r="B1031" s="6" t="s">
        <v>1334</v>
      </c>
      <c r="C1031" s="99">
        <v>2513.8000000000002</v>
      </c>
    </row>
    <row r="1032" spans="2:3">
      <c r="B1032" s="6" t="s">
        <v>1427</v>
      </c>
      <c r="C1032" s="99">
        <v>2470.44</v>
      </c>
    </row>
    <row r="1033" spans="2:3">
      <c r="B1033" s="6" t="s">
        <v>1428</v>
      </c>
      <c r="C1033" s="99">
        <v>2451</v>
      </c>
    </row>
    <row r="1034" spans="2:3">
      <c r="B1034" s="6" t="s">
        <v>1337</v>
      </c>
      <c r="C1034" s="99">
        <v>2450.2356049999999</v>
      </c>
    </row>
    <row r="1035" spans="2:3">
      <c r="B1035" s="6" t="s">
        <v>1251</v>
      </c>
      <c r="C1035" s="99">
        <v>2429.0747999999999</v>
      </c>
    </row>
    <row r="1036" spans="2:3">
      <c r="B1036" s="6" t="s">
        <v>1341</v>
      </c>
      <c r="C1036" s="99">
        <v>2414.0549999999998</v>
      </c>
    </row>
    <row r="1037" spans="2:3">
      <c r="B1037" s="6" t="s">
        <v>1342</v>
      </c>
      <c r="C1037" s="99">
        <v>2400</v>
      </c>
    </row>
    <row r="1038" spans="2:3">
      <c r="B1038" s="6" t="s">
        <v>1432</v>
      </c>
      <c r="C1038" s="99">
        <v>2394.3200000000002</v>
      </c>
    </row>
    <row r="1039" spans="2:3">
      <c r="B1039" s="6" t="s">
        <v>1433</v>
      </c>
      <c r="C1039" s="99">
        <v>2386</v>
      </c>
    </row>
    <row r="1040" spans="2:3">
      <c r="B1040" s="6" t="s">
        <v>1162</v>
      </c>
      <c r="C1040" s="99">
        <v>2382.0006939851801</v>
      </c>
    </row>
    <row r="1041" spans="2:3">
      <c r="B1041" s="6" t="s">
        <v>1434</v>
      </c>
      <c r="C1041" s="99">
        <v>2361.8530000000001</v>
      </c>
    </row>
    <row r="1042" spans="2:3">
      <c r="B1042" s="6" t="s">
        <v>1526</v>
      </c>
      <c r="C1042" s="99">
        <v>2353.5925836000001</v>
      </c>
    </row>
    <row r="1043" spans="2:3">
      <c r="B1043" s="6" t="s">
        <v>1527</v>
      </c>
      <c r="C1043" s="99">
        <v>2348.5500000000002</v>
      </c>
    </row>
    <row r="1044" spans="2:3">
      <c r="B1044" s="6" t="s">
        <v>1440</v>
      </c>
      <c r="C1044" s="99">
        <v>2339.44</v>
      </c>
    </row>
    <row r="1045" spans="2:3">
      <c r="B1045" s="6" t="s">
        <v>1441</v>
      </c>
      <c r="C1045" s="99">
        <v>2334.6052800717298</v>
      </c>
    </row>
    <row r="1046" spans="2:3">
      <c r="B1046" s="6" t="s">
        <v>1438</v>
      </c>
      <c r="C1046" s="99">
        <v>2328</v>
      </c>
    </row>
    <row r="1047" spans="2:3">
      <c r="B1047" s="6" t="s">
        <v>1352</v>
      </c>
      <c r="C1047" s="99">
        <v>2320.0302999999999</v>
      </c>
    </row>
    <row r="1048" spans="2:3">
      <c r="B1048" s="6" t="s">
        <v>1353</v>
      </c>
      <c r="C1048" s="99">
        <v>2316.6775400000001</v>
      </c>
    </row>
    <row r="1049" spans="2:3">
      <c r="B1049" s="6" t="s">
        <v>1263</v>
      </c>
      <c r="C1049" s="99">
        <v>2300.96756</v>
      </c>
    </row>
    <row r="1050" spans="2:3">
      <c r="B1050" s="6" t="s">
        <v>1351</v>
      </c>
      <c r="C1050" s="99">
        <v>2261</v>
      </c>
    </row>
    <row r="1051" spans="2:3">
      <c r="B1051" s="6" t="s">
        <v>1175</v>
      </c>
      <c r="C1051" s="99">
        <v>2216.6489999999999</v>
      </c>
    </row>
    <row r="1052" spans="2:3">
      <c r="B1052" s="6" t="s">
        <v>1260</v>
      </c>
      <c r="C1052" s="99">
        <v>2203.5300000000002</v>
      </c>
    </row>
    <row r="1053" spans="2:3">
      <c r="B1053" s="6" t="s">
        <v>1265</v>
      </c>
      <c r="C1053" s="99">
        <v>2183.17</v>
      </c>
    </row>
    <row r="1054" spans="2:3">
      <c r="B1054" s="6" t="s">
        <v>1262</v>
      </c>
      <c r="C1054" s="99">
        <v>2182.6352000000002</v>
      </c>
    </row>
    <row r="1055" spans="2:3">
      <c r="B1055" s="6" t="s">
        <v>1173</v>
      </c>
      <c r="C1055" s="99">
        <v>2179.5748330000001</v>
      </c>
    </row>
    <row r="1056" spans="2:3">
      <c r="B1056" s="6" t="s">
        <v>1176</v>
      </c>
      <c r="C1056" s="99">
        <v>2177</v>
      </c>
    </row>
    <row r="1057" spans="2:3">
      <c r="B1057" s="6" t="s">
        <v>1177</v>
      </c>
      <c r="C1057" s="99">
        <v>2162</v>
      </c>
    </row>
    <row r="1058" spans="2:3">
      <c r="B1058" s="6" t="s">
        <v>1178</v>
      </c>
      <c r="C1058" s="99">
        <v>2158.6</v>
      </c>
    </row>
    <row r="1059" spans="2:3">
      <c r="B1059" s="6" t="s">
        <v>1084</v>
      </c>
      <c r="C1059" s="99">
        <v>2151.5897599999998</v>
      </c>
    </row>
    <row r="1060" spans="2:3">
      <c r="B1060" s="6" t="s">
        <v>1085</v>
      </c>
      <c r="C1060" s="99">
        <v>2150.1318745068402</v>
      </c>
    </row>
    <row r="1061" spans="2:3">
      <c r="B1061" s="6" t="s">
        <v>998</v>
      </c>
      <c r="C1061" s="99">
        <v>2147</v>
      </c>
    </row>
    <row r="1062" spans="2:3">
      <c r="B1062" s="6" t="s">
        <v>999</v>
      </c>
      <c r="C1062" s="99">
        <v>2125.3000000000002</v>
      </c>
    </row>
    <row r="1063" spans="2:3">
      <c r="B1063" s="6" t="s">
        <v>1000</v>
      </c>
      <c r="C1063" s="99">
        <v>2118.92</v>
      </c>
    </row>
    <row r="1064" spans="2:3">
      <c r="B1064" s="6" t="s">
        <v>1001</v>
      </c>
      <c r="C1064" s="99">
        <v>2113.88</v>
      </c>
    </row>
    <row r="1065" spans="2:3">
      <c r="B1065" s="6" t="s">
        <v>1008</v>
      </c>
      <c r="C1065" s="99">
        <v>2101.0020519999998</v>
      </c>
    </row>
    <row r="1066" spans="2:3">
      <c r="B1066" s="6" t="s">
        <v>1006</v>
      </c>
      <c r="C1066" s="99">
        <v>2087</v>
      </c>
    </row>
    <row r="1067" spans="2:3">
      <c r="B1067" s="6" t="s">
        <v>1007</v>
      </c>
      <c r="C1067" s="99">
        <v>2086.81</v>
      </c>
    </row>
    <row r="1068" spans="2:3">
      <c r="B1068" s="6" t="s">
        <v>1096</v>
      </c>
      <c r="C1068" s="99">
        <v>2063.9375211000001</v>
      </c>
    </row>
    <row r="1069" spans="2:3">
      <c r="B1069" s="6" t="s">
        <v>1005</v>
      </c>
      <c r="C1069" s="99">
        <v>2044</v>
      </c>
    </row>
    <row r="1070" spans="2:3">
      <c r="B1070" s="6" t="s">
        <v>1093</v>
      </c>
      <c r="C1070" s="99">
        <v>2034.2808</v>
      </c>
    </row>
    <row r="1071" spans="2:3">
      <c r="B1071" s="6" t="s">
        <v>1100</v>
      </c>
      <c r="C1071" s="99">
        <v>2024.39</v>
      </c>
    </row>
    <row r="1072" spans="2:3">
      <c r="B1072" s="6" t="s">
        <v>1101</v>
      </c>
      <c r="C1072" s="99">
        <v>2021.9466299999999</v>
      </c>
    </row>
    <row r="1073" spans="2:3">
      <c r="B1073" s="6" t="s">
        <v>1102</v>
      </c>
      <c r="C1073" s="99">
        <v>2010</v>
      </c>
    </row>
    <row r="1074" spans="2:3">
      <c r="B1074" s="6" t="s">
        <v>1194</v>
      </c>
      <c r="C1074" s="99">
        <v>2004.2</v>
      </c>
    </row>
    <row r="1075" spans="2:3">
      <c r="B1075" s="6" t="s">
        <v>1195</v>
      </c>
      <c r="C1075" s="99">
        <v>1987.57</v>
      </c>
    </row>
    <row r="1076" spans="2:3">
      <c r="B1076" s="6" t="s">
        <v>1105</v>
      </c>
      <c r="C1076" s="99">
        <v>1969.99</v>
      </c>
    </row>
    <row r="1077" spans="2:3">
      <c r="B1077" s="6" t="s">
        <v>1106</v>
      </c>
      <c r="C1077" s="99">
        <v>1952.84</v>
      </c>
    </row>
    <row r="1078" spans="2:3">
      <c r="B1078" s="6" t="s">
        <v>1288</v>
      </c>
      <c r="C1078" s="99">
        <v>1944</v>
      </c>
    </row>
    <row r="1079" spans="2:3">
      <c r="B1079" s="6" t="s">
        <v>1289</v>
      </c>
      <c r="C1079" s="99">
        <v>1934.38</v>
      </c>
    </row>
    <row r="1080" spans="2:3">
      <c r="B1080" s="6" t="s">
        <v>1290</v>
      </c>
      <c r="C1080" s="99">
        <v>1934.22</v>
      </c>
    </row>
    <row r="1081" spans="2:3">
      <c r="B1081" s="6" t="s">
        <v>1382</v>
      </c>
      <c r="C1081" s="99">
        <v>1932</v>
      </c>
    </row>
    <row r="1082" spans="2:3">
      <c r="B1082" s="6" t="s">
        <v>1204</v>
      </c>
      <c r="C1082" s="99">
        <v>1920.4</v>
      </c>
    </row>
    <row r="1083" spans="2:3">
      <c r="B1083" s="6" t="s">
        <v>1205</v>
      </c>
      <c r="C1083" s="99">
        <v>1909.471</v>
      </c>
    </row>
    <row r="1084" spans="2:3">
      <c r="B1084" s="6" t="s">
        <v>1206</v>
      </c>
      <c r="C1084" s="99">
        <v>1900.44</v>
      </c>
    </row>
    <row r="1085" spans="2:3">
      <c r="B1085" s="6" t="s">
        <v>1207</v>
      </c>
      <c r="C1085" s="99">
        <v>1892.83</v>
      </c>
    </row>
    <row r="1086" spans="2:3">
      <c r="B1086" s="6" t="s">
        <v>1479</v>
      </c>
      <c r="C1086" s="99">
        <v>1889.93</v>
      </c>
    </row>
    <row r="1087" spans="2:3">
      <c r="B1087" s="6" t="s">
        <v>1110</v>
      </c>
      <c r="C1087" s="99">
        <v>1874.06</v>
      </c>
    </row>
    <row r="1088" spans="2:3">
      <c r="B1088" s="6" t="s">
        <v>1389</v>
      </c>
      <c r="C1088" s="99">
        <v>1872</v>
      </c>
    </row>
    <row r="1089" spans="2:3">
      <c r="B1089" s="6" t="s">
        <v>1390</v>
      </c>
      <c r="C1089" s="99">
        <v>1857.7</v>
      </c>
    </row>
    <row r="1090" spans="2:3">
      <c r="B1090" s="6" t="s">
        <v>1397</v>
      </c>
      <c r="C1090" s="99">
        <v>1856.18</v>
      </c>
    </row>
    <row r="1091" spans="2:3">
      <c r="B1091" s="6" t="s">
        <v>1398</v>
      </c>
      <c r="C1091" s="99">
        <v>1837.5</v>
      </c>
    </row>
    <row r="1092" spans="2:3">
      <c r="B1092" s="6" t="s">
        <v>1483</v>
      </c>
      <c r="C1092" s="99">
        <v>1825</v>
      </c>
    </row>
    <row r="1093" spans="2:3">
      <c r="B1093" s="6" t="s">
        <v>1484</v>
      </c>
      <c r="C1093" s="99">
        <v>1795.055423</v>
      </c>
    </row>
    <row r="1094" spans="2:3">
      <c r="B1094" s="6" t="s">
        <v>1395</v>
      </c>
      <c r="C1094" s="99">
        <v>1793.5619999999999</v>
      </c>
    </row>
    <row r="1095" spans="2:3">
      <c r="B1095" s="6" t="s">
        <v>1396</v>
      </c>
      <c r="C1095" s="99">
        <v>1789.48</v>
      </c>
    </row>
    <row r="1096" spans="2:3">
      <c r="B1096" s="6" t="s">
        <v>1303</v>
      </c>
      <c r="C1096" s="99">
        <v>1784</v>
      </c>
    </row>
    <row r="1097" spans="2:3">
      <c r="B1097" s="6" t="s">
        <v>1217</v>
      </c>
      <c r="C1097" s="99">
        <v>1780.75</v>
      </c>
    </row>
    <row r="1098" spans="2:3">
      <c r="B1098" s="6" t="s">
        <v>1305</v>
      </c>
      <c r="C1098" s="99">
        <v>1780.2496000000001</v>
      </c>
    </row>
    <row r="1099" spans="2:3">
      <c r="B1099" s="6" t="s">
        <v>1125</v>
      </c>
      <c r="C1099" s="99">
        <v>1772.53</v>
      </c>
    </row>
    <row r="1100" spans="2:3">
      <c r="B1100" s="6" t="s">
        <v>1126</v>
      </c>
      <c r="C1100" s="99">
        <v>1758.6543999999999</v>
      </c>
    </row>
    <row r="1101" spans="2:3">
      <c r="B1101" s="6" t="s">
        <v>1127</v>
      </c>
      <c r="C1101" s="99">
        <v>1727</v>
      </c>
    </row>
    <row r="1102" spans="2:3">
      <c r="B1102" s="6" t="s">
        <v>1038</v>
      </c>
      <c r="C1102" s="99">
        <v>1714.71</v>
      </c>
    </row>
    <row r="1103" spans="2:3">
      <c r="B1103" s="6" t="s">
        <v>954</v>
      </c>
      <c r="C1103" s="99">
        <v>1709</v>
      </c>
    </row>
    <row r="1104" spans="2:3">
      <c r="B1104" s="6" t="s">
        <v>1218</v>
      </c>
      <c r="C1104" s="99">
        <v>1706.3116</v>
      </c>
    </row>
    <row r="1105" spans="2:3">
      <c r="B1105" s="6" t="s">
        <v>1128</v>
      </c>
      <c r="C1105" s="99">
        <v>1703</v>
      </c>
    </row>
    <row r="1106" spans="2:3">
      <c r="B1106" s="6" t="s">
        <v>1129</v>
      </c>
      <c r="C1106" s="99">
        <v>1696.2011500000001</v>
      </c>
    </row>
    <row r="1107" spans="2:3">
      <c r="B1107" s="6" t="s">
        <v>1039</v>
      </c>
      <c r="C1107" s="99">
        <v>1690.9952000000001</v>
      </c>
    </row>
    <row r="1108" spans="2:3">
      <c r="B1108" s="6" t="s">
        <v>957</v>
      </c>
      <c r="C1108" s="99">
        <v>1661.5702900000001</v>
      </c>
    </row>
    <row r="1109" spans="2:3">
      <c r="B1109" s="6" t="s">
        <v>958</v>
      </c>
      <c r="C1109" s="99">
        <v>1660.8</v>
      </c>
    </row>
    <row r="1110" spans="2:3">
      <c r="B1110" s="6" t="s">
        <v>959</v>
      </c>
      <c r="C1110" s="99">
        <v>1651.6608000000001</v>
      </c>
    </row>
    <row r="1111" spans="2:3">
      <c r="B1111" s="6" t="s">
        <v>960</v>
      </c>
      <c r="C1111" s="99">
        <v>1649.521</v>
      </c>
    </row>
    <row r="1112" spans="2:3">
      <c r="B1112" s="6" t="s">
        <v>1051</v>
      </c>
      <c r="C1112" s="99">
        <v>1637</v>
      </c>
    </row>
    <row r="1113" spans="2:3">
      <c r="B1113" s="6" t="s">
        <v>1049</v>
      </c>
      <c r="C1113" s="99">
        <v>1622</v>
      </c>
    </row>
    <row r="1114" spans="2:3">
      <c r="B1114" s="6" t="s">
        <v>1050</v>
      </c>
      <c r="C1114" s="99">
        <v>1621.98178690344</v>
      </c>
    </row>
    <row r="1115" spans="2:3">
      <c r="B1115" s="6" t="s">
        <v>1141</v>
      </c>
      <c r="C1115" s="99">
        <v>1614.23864</v>
      </c>
    </row>
    <row r="1116" spans="2:3">
      <c r="B1116" s="6" t="s">
        <v>1142</v>
      </c>
      <c r="C1116" s="99">
        <v>1613.5559699999999</v>
      </c>
    </row>
    <row r="1117" spans="2:3">
      <c r="B1117" s="6" t="s">
        <v>1055</v>
      </c>
      <c r="C1117" s="99">
        <v>1613</v>
      </c>
    </row>
    <row r="1118" spans="2:3">
      <c r="B1118" s="6" t="s">
        <v>1146</v>
      </c>
      <c r="C1118" s="99">
        <v>1605.79</v>
      </c>
    </row>
    <row r="1119" spans="2:3">
      <c r="B1119" s="6" t="s">
        <v>1147</v>
      </c>
      <c r="C1119" s="99">
        <v>1605</v>
      </c>
    </row>
    <row r="1120" spans="2:3">
      <c r="B1120" s="6" t="s">
        <v>1148</v>
      </c>
      <c r="C1120" s="99">
        <v>1600</v>
      </c>
    </row>
    <row r="1121" spans="2:3">
      <c r="B1121" s="6" t="s">
        <v>1149</v>
      </c>
      <c r="C1121" s="99">
        <v>1600</v>
      </c>
    </row>
    <row r="1122" spans="2:3">
      <c r="B1122" s="6" t="s">
        <v>1150</v>
      </c>
      <c r="C1122" s="99">
        <v>1594.1984</v>
      </c>
    </row>
    <row r="1123" spans="2:3">
      <c r="B1123" s="6" t="s">
        <v>1246</v>
      </c>
      <c r="C1123" s="99">
        <v>1578</v>
      </c>
    </row>
    <row r="1124" spans="2:3">
      <c r="B1124" s="6" t="s">
        <v>1247</v>
      </c>
      <c r="C1124" s="99">
        <v>1566.56</v>
      </c>
    </row>
    <row r="1125" spans="2:3">
      <c r="B1125" s="6" t="s">
        <v>1335</v>
      </c>
      <c r="C1125" s="99">
        <v>1563.6</v>
      </c>
    </row>
    <row r="1126" spans="2:3">
      <c r="B1126" s="6" t="s">
        <v>1336</v>
      </c>
      <c r="C1126" s="99">
        <v>1562.59</v>
      </c>
    </row>
    <row r="1127" spans="2:3">
      <c r="B1127" s="6" t="s">
        <v>1249</v>
      </c>
      <c r="C1127" s="99">
        <v>1558.08032</v>
      </c>
    </row>
    <row r="1128" spans="2:3">
      <c r="B1128" s="6" t="s">
        <v>1250</v>
      </c>
      <c r="C1128" s="99">
        <v>1552</v>
      </c>
    </row>
    <row r="1129" spans="2:3">
      <c r="B1129" s="6" t="s">
        <v>1156</v>
      </c>
      <c r="C1129" s="99">
        <v>1550</v>
      </c>
    </row>
    <row r="1130" spans="2:3">
      <c r="B1130" s="6" t="s">
        <v>1157</v>
      </c>
      <c r="C1130" s="99">
        <v>1550</v>
      </c>
    </row>
    <row r="1131" spans="2:3">
      <c r="B1131" s="6" t="s">
        <v>1158</v>
      </c>
      <c r="C1131" s="99">
        <v>1524</v>
      </c>
    </row>
    <row r="1132" spans="2:3">
      <c r="B1132" s="6" t="s">
        <v>1161</v>
      </c>
      <c r="C1132" s="99">
        <v>1520.9779000000001</v>
      </c>
    </row>
    <row r="1133" spans="2:3">
      <c r="B1133" s="6" t="s">
        <v>1343</v>
      </c>
      <c r="C1133" s="99">
        <v>1520.528</v>
      </c>
    </row>
    <row r="1134" spans="2:3">
      <c r="B1134" s="6" t="s">
        <v>1344</v>
      </c>
      <c r="C1134" s="99">
        <v>1514.94</v>
      </c>
    </row>
    <row r="1135" spans="2:3">
      <c r="B1135" s="6" t="s">
        <v>1528</v>
      </c>
      <c r="C1135" s="99">
        <v>1507.2</v>
      </c>
    </row>
    <row r="1136" spans="2:3">
      <c r="B1136" s="6" t="s">
        <v>1529</v>
      </c>
      <c r="C1136" s="99">
        <v>1504</v>
      </c>
    </row>
    <row r="1137" spans="2:3">
      <c r="B1137" s="6" t="s">
        <v>1530</v>
      </c>
      <c r="C1137" s="99">
        <v>1495.00497</v>
      </c>
    </row>
    <row r="1138" spans="2:3">
      <c r="B1138" s="6" t="s">
        <v>1437</v>
      </c>
      <c r="C1138" s="99">
        <v>1490</v>
      </c>
    </row>
    <row r="1139" spans="2:3">
      <c r="B1139" s="6" t="s">
        <v>1350</v>
      </c>
      <c r="C1139" s="99">
        <v>1475.047</v>
      </c>
    </row>
    <row r="1140" spans="2:3">
      <c r="B1140" s="6" t="s">
        <v>1348</v>
      </c>
      <c r="C1140" s="99">
        <v>1465</v>
      </c>
    </row>
    <row r="1141" spans="2:3">
      <c r="B1141" s="6" t="s">
        <v>1349</v>
      </c>
      <c r="C1141" s="99">
        <v>1463.09</v>
      </c>
    </row>
    <row r="1142" spans="2:3">
      <c r="B1142" s="6" t="s">
        <v>1261</v>
      </c>
      <c r="C1142" s="99">
        <v>1460.162</v>
      </c>
    </row>
    <row r="1143" spans="2:3">
      <c r="B1143" s="6" t="s">
        <v>1172</v>
      </c>
      <c r="C1143" s="99">
        <v>1455</v>
      </c>
    </row>
    <row r="1144" spans="2:3">
      <c r="B1144" s="6" t="s">
        <v>1081</v>
      </c>
      <c r="C1144" s="99">
        <v>1452</v>
      </c>
    </row>
    <row r="1145" spans="2:3">
      <c r="B1145" s="6" t="s">
        <v>1082</v>
      </c>
      <c r="C1145" s="99">
        <v>1442.16</v>
      </c>
    </row>
    <row r="1146" spans="2:3">
      <c r="B1146" s="6" t="s">
        <v>995</v>
      </c>
      <c r="C1146" s="99">
        <v>1433.6011269349999</v>
      </c>
    </row>
    <row r="1147" spans="2:3">
      <c r="B1147" s="6" t="s">
        <v>996</v>
      </c>
      <c r="C1147" s="99">
        <v>1425.7</v>
      </c>
    </row>
    <row r="1148" spans="2:3">
      <c r="B1148" s="6" t="s">
        <v>1174</v>
      </c>
      <c r="C1148" s="99">
        <v>1400.2338</v>
      </c>
    </row>
    <row r="1149" spans="2:3">
      <c r="B1149" s="6" t="s">
        <v>1083</v>
      </c>
      <c r="C1149" s="99">
        <v>1400</v>
      </c>
    </row>
    <row r="1150" spans="2:3">
      <c r="B1150" s="6" t="s">
        <v>997</v>
      </c>
      <c r="C1150" s="99">
        <v>1394</v>
      </c>
    </row>
    <row r="1151" spans="2:3">
      <c r="B1151" s="6" t="s">
        <v>919</v>
      </c>
      <c r="C1151" s="99">
        <v>1391.03406</v>
      </c>
    </row>
    <row r="1152" spans="2:3">
      <c r="B1152" s="6" t="s">
        <v>920</v>
      </c>
      <c r="C1152" s="99">
        <v>1372.8</v>
      </c>
    </row>
    <row r="1153" spans="2:3">
      <c r="B1153" s="6" t="s">
        <v>921</v>
      </c>
      <c r="C1153" s="99">
        <v>1361.521</v>
      </c>
    </row>
    <row r="1154" spans="2:3">
      <c r="B1154" s="6" t="s">
        <v>922</v>
      </c>
      <c r="C1154" s="99">
        <v>1356</v>
      </c>
    </row>
    <row r="1155" spans="2:3">
      <c r="B1155" s="6" t="s">
        <v>923</v>
      </c>
      <c r="C1155" s="99">
        <v>1346.3</v>
      </c>
    </row>
    <row r="1156" spans="2:3">
      <c r="B1156" s="6" t="s">
        <v>924</v>
      </c>
      <c r="C1156" s="99">
        <v>1341.6020000000001</v>
      </c>
    </row>
    <row r="1157" spans="2:3">
      <c r="B1157" s="6" t="s">
        <v>925</v>
      </c>
      <c r="C1157" s="99">
        <v>1334.5</v>
      </c>
    </row>
    <row r="1158" spans="2:3">
      <c r="B1158" s="6" t="s">
        <v>1097</v>
      </c>
      <c r="C1158" s="99">
        <v>1333</v>
      </c>
    </row>
    <row r="1159" spans="2:3">
      <c r="B1159" s="6" t="s">
        <v>1098</v>
      </c>
      <c r="C1159" s="99">
        <v>1333</v>
      </c>
    </row>
    <row r="1160" spans="2:3">
      <c r="B1160" s="6" t="s">
        <v>1099</v>
      </c>
      <c r="C1160" s="99">
        <v>1330</v>
      </c>
    </row>
    <row r="1161" spans="2:3">
      <c r="B1161" s="6" t="s">
        <v>1014</v>
      </c>
      <c r="C1161" s="99">
        <v>1325.1169030000001</v>
      </c>
    </row>
    <row r="1162" spans="2:3">
      <c r="B1162" s="6" t="s">
        <v>932</v>
      </c>
      <c r="C1162" s="99">
        <v>1318.1</v>
      </c>
    </row>
    <row r="1163" spans="2:3">
      <c r="B1163" s="6" t="s">
        <v>1015</v>
      </c>
      <c r="C1163" s="99">
        <v>1309.752</v>
      </c>
    </row>
    <row r="1164" spans="2:3">
      <c r="B1164" s="6" t="s">
        <v>1016</v>
      </c>
      <c r="C1164" s="99">
        <v>1309.20474199</v>
      </c>
    </row>
    <row r="1165" spans="2:3">
      <c r="B1165" s="6" t="s">
        <v>1103</v>
      </c>
      <c r="C1165" s="99">
        <v>1300</v>
      </c>
    </row>
    <row r="1166" spans="2:3">
      <c r="B1166" s="6" t="s">
        <v>1291</v>
      </c>
      <c r="C1166" s="99">
        <v>1293.5</v>
      </c>
    </row>
    <row r="1167" spans="2:3">
      <c r="B1167" s="6" t="s">
        <v>1292</v>
      </c>
      <c r="C1167" s="99">
        <v>1289.5236</v>
      </c>
    </row>
    <row r="1168" spans="2:3">
      <c r="B1168" s="6" t="s">
        <v>1293</v>
      </c>
      <c r="C1168" s="99">
        <v>1283.96</v>
      </c>
    </row>
    <row r="1169" spans="2:3">
      <c r="B1169" s="6" t="s">
        <v>1020</v>
      </c>
      <c r="C1169" s="99">
        <v>1280.559424</v>
      </c>
    </row>
    <row r="1170" spans="2:3">
      <c r="B1170" s="6" t="s">
        <v>1021</v>
      </c>
      <c r="C1170" s="99">
        <v>1280</v>
      </c>
    </row>
    <row r="1171" spans="2:3">
      <c r="B1171" s="6" t="s">
        <v>1107</v>
      </c>
      <c r="C1171" s="99">
        <v>1270</v>
      </c>
    </row>
    <row r="1172" spans="2:3">
      <c r="B1172" s="6" t="s">
        <v>1108</v>
      </c>
      <c r="C1172" s="99">
        <v>1266.6500000000001</v>
      </c>
    </row>
    <row r="1173" spans="2:3">
      <c r="B1173" s="6" t="s">
        <v>1109</v>
      </c>
      <c r="C1173" s="99">
        <v>1257</v>
      </c>
    </row>
    <row r="1174" spans="2:3">
      <c r="B1174" s="6" t="s">
        <v>2307</v>
      </c>
      <c r="C1174" s="99">
        <v>1252.1600000000001</v>
      </c>
    </row>
    <row r="1175" spans="2:3">
      <c r="B1175" s="6" t="s">
        <v>1203</v>
      </c>
      <c r="C1175" s="99">
        <v>1235.06</v>
      </c>
    </row>
    <row r="1176" spans="2:3">
      <c r="B1176" s="6" t="s">
        <v>1024</v>
      </c>
      <c r="C1176" s="99">
        <v>1230.6433999999999</v>
      </c>
    </row>
    <row r="1177" spans="2:3">
      <c r="B1177" s="6" t="s">
        <v>1114</v>
      </c>
      <c r="C1177" s="99">
        <v>1220</v>
      </c>
    </row>
    <row r="1178" spans="2:3">
      <c r="B1178" s="6" t="s">
        <v>1481</v>
      </c>
      <c r="C1178" s="99">
        <v>1215.6515999999999</v>
      </c>
    </row>
    <row r="1179" spans="2:3">
      <c r="B1179" s="6" t="s">
        <v>1482</v>
      </c>
      <c r="C1179" s="99">
        <v>1202.7609500000001</v>
      </c>
    </row>
    <row r="1180" spans="2:3">
      <c r="B1180" s="6" t="s">
        <v>1392</v>
      </c>
      <c r="C1180" s="99">
        <v>1197.5051000000001</v>
      </c>
    </row>
    <row r="1181" spans="2:3">
      <c r="B1181" s="6" t="s">
        <v>1393</v>
      </c>
      <c r="C1181" s="99">
        <v>1192</v>
      </c>
    </row>
    <row r="1182" spans="2:3">
      <c r="B1182" s="6" t="s">
        <v>1394</v>
      </c>
      <c r="C1182" s="99">
        <v>1179.106</v>
      </c>
    </row>
    <row r="1183" spans="2:3">
      <c r="B1183" s="6" t="s">
        <v>1302</v>
      </c>
      <c r="C1183" s="99">
        <v>1177.440198</v>
      </c>
    </row>
    <row r="1184" spans="2:3">
      <c r="B1184" s="6" t="s">
        <v>1216</v>
      </c>
      <c r="C1184" s="99">
        <v>1163.4000000000001</v>
      </c>
    </row>
    <row r="1185" spans="2:3">
      <c r="B1185" s="6" t="s">
        <v>1213</v>
      </c>
      <c r="C1185" s="99">
        <v>1150.18</v>
      </c>
    </row>
    <row r="1186" spans="2:3">
      <c r="B1186" s="6" t="s">
        <v>1214</v>
      </c>
      <c r="C1186" s="99">
        <v>1150</v>
      </c>
    </row>
    <row r="1187" spans="2:3">
      <c r="B1187" s="6" t="s">
        <v>1215</v>
      </c>
      <c r="C1187" s="99">
        <v>1149</v>
      </c>
    </row>
    <row r="1188" spans="2:3">
      <c r="B1188" s="6" t="s">
        <v>1124</v>
      </c>
      <c r="C1188" s="99">
        <v>1143.9090000000001</v>
      </c>
    </row>
    <row r="1189" spans="2:3">
      <c r="B1189" s="6" t="s">
        <v>955</v>
      </c>
      <c r="C1189" s="99">
        <v>1142.1437739999999</v>
      </c>
    </row>
    <row r="1190" spans="2:3">
      <c r="B1190" s="6" t="s">
        <v>956</v>
      </c>
      <c r="C1190" s="99">
        <v>1140</v>
      </c>
    </row>
    <row r="1191" spans="2:3">
      <c r="B1191" s="6" t="s">
        <v>878</v>
      </c>
      <c r="C1191" s="99">
        <v>1134</v>
      </c>
    </row>
    <row r="1192" spans="2:3">
      <c r="B1192" s="6" t="s">
        <v>879</v>
      </c>
      <c r="C1192" s="99">
        <v>1127.74883473267</v>
      </c>
    </row>
    <row r="1193" spans="2:3">
      <c r="B1193" s="6" t="s">
        <v>880</v>
      </c>
      <c r="C1193" s="99">
        <v>1108.7102</v>
      </c>
    </row>
    <row r="1194" spans="2:3">
      <c r="B1194" s="6" t="s">
        <v>1763</v>
      </c>
      <c r="C1194" s="99">
        <v>1102.1199999999999</v>
      </c>
    </row>
    <row r="1195" spans="2:3">
      <c r="B1195" s="6" t="s">
        <v>881</v>
      </c>
      <c r="C1195" s="99">
        <v>1092</v>
      </c>
    </row>
    <row r="1196" spans="2:3">
      <c r="B1196" s="6" t="s">
        <v>964</v>
      </c>
      <c r="C1196" s="99">
        <v>1091.4000000000001</v>
      </c>
    </row>
    <row r="1197" spans="2:3">
      <c r="B1197" s="6" t="s">
        <v>965</v>
      </c>
      <c r="C1197" s="99">
        <v>1090.0999999999999</v>
      </c>
    </row>
    <row r="1198" spans="2:3">
      <c r="B1198" s="6" t="s">
        <v>795</v>
      </c>
      <c r="C1198" s="99">
        <v>1075</v>
      </c>
    </row>
    <row r="1199" spans="2:3">
      <c r="B1199" s="6" t="s">
        <v>882</v>
      </c>
      <c r="C1199" s="99">
        <v>1064.2166400000001</v>
      </c>
    </row>
    <row r="1200" spans="2:3">
      <c r="B1200" s="6" t="s">
        <v>883</v>
      </c>
      <c r="C1200" s="99">
        <v>1052.96</v>
      </c>
    </row>
    <row r="1201" spans="2:3">
      <c r="B1201" s="6" t="s">
        <v>1052</v>
      </c>
      <c r="C1201" s="99">
        <v>1044</v>
      </c>
    </row>
    <row r="1202" spans="2:3">
      <c r="B1202" s="6" t="s">
        <v>1053</v>
      </c>
      <c r="C1202" s="99">
        <v>1032.2080000000001</v>
      </c>
    </row>
    <row r="1203" spans="2:3">
      <c r="B1203" s="6" t="s">
        <v>1054</v>
      </c>
      <c r="C1203" s="99">
        <v>1032</v>
      </c>
    </row>
    <row r="1204" spans="2:3">
      <c r="B1204" s="6" t="s">
        <v>970</v>
      </c>
      <c r="C1204" s="99">
        <v>1026.1980000000001</v>
      </c>
    </row>
    <row r="1205" spans="2:3">
      <c r="B1205" s="6" t="s">
        <v>971</v>
      </c>
      <c r="C1205" s="99">
        <v>1021.68</v>
      </c>
    </row>
    <row r="1206" spans="2:3">
      <c r="B1206" s="6" t="s">
        <v>888</v>
      </c>
      <c r="C1206" s="99">
        <v>1018.00341</v>
      </c>
    </row>
    <row r="1207" spans="2:3">
      <c r="B1207" s="6" t="s">
        <v>973</v>
      </c>
      <c r="C1207" s="99">
        <v>1017.54</v>
      </c>
    </row>
    <row r="1208" spans="2:3">
      <c r="B1208" s="6" t="s">
        <v>1056</v>
      </c>
      <c r="C1208" s="99">
        <v>1016</v>
      </c>
    </row>
    <row r="1209" spans="2:3">
      <c r="B1209" s="6" t="s">
        <v>1057</v>
      </c>
      <c r="C1209" s="99">
        <v>1005.12</v>
      </c>
    </row>
    <row r="1210" spans="2:3">
      <c r="B1210" s="6" t="s">
        <v>972</v>
      </c>
      <c r="C1210" s="99">
        <v>1004.19</v>
      </c>
    </row>
    <row r="1211" spans="2:3">
      <c r="B1211" s="6" t="s">
        <v>1061</v>
      </c>
      <c r="C1211" s="99">
        <v>999</v>
      </c>
    </row>
    <row r="1212" spans="2:3">
      <c r="B1212" s="6" t="s">
        <v>1062</v>
      </c>
      <c r="C1212" s="99">
        <v>990</v>
      </c>
    </row>
    <row r="1213" spans="2:3">
      <c r="B1213" s="6" t="s">
        <v>1155</v>
      </c>
      <c r="C1213" s="99">
        <v>983</v>
      </c>
    </row>
    <row r="1214" spans="2:3">
      <c r="B1214" s="6" t="s">
        <v>1248</v>
      </c>
      <c r="C1214" s="99">
        <v>980.51744467705703</v>
      </c>
    </row>
    <row r="1215" spans="2:3">
      <c r="B1215" s="6" t="s">
        <v>978</v>
      </c>
      <c r="C1215" s="99">
        <v>977.76</v>
      </c>
    </row>
    <row r="1216" spans="2:3">
      <c r="B1216" s="6" t="s">
        <v>979</v>
      </c>
      <c r="C1216" s="99">
        <v>973.47496820000003</v>
      </c>
    </row>
    <row r="1217" spans="2:3">
      <c r="B1217" s="6" t="s">
        <v>1063</v>
      </c>
      <c r="C1217" s="99">
        <v>972.39083145999996</v>
      </c>
    </row>
    <row r="1218" spans="2:3">
      <c r="B1218" s="6" t="s">
        <v>1064</v>
      </c>
      <c r="C1218" s="99">
        <v>962.85</v>
      </c>
    </row>
    <row r="1219" spans="2:3">
      <c r="B1219" s="6" t="s">
        <v>1065</v>
      </c>
      <c r="C1219" s="99">
        <v>960</v>
      </c>
    </row>
    <row r="1220" spans="2:3">
      <c r="B1220" s="6" t="s">
        <v>982</v>
      </c>
      <c r="C1220" s="99">
        <v>958.76985999999999</v>
      </c>
    </row>
    <row r="1221" spans="2:3">
      <c r="B1221" s="6" t="s">
        <v>1066</v>
      </c>
      <c r="C1221" s="99">
        <v>953.01069600000005</v>
      </c>
    </row>
    <row r="1222" spans="2:3">
      <c r="B1222" s="6" t="s">
        <v>1067</v>
      </c>
      <c r="C1222" s="99">
        <v>948.45439999999996</v>
      </c>
    </row>
    <row r="1223" spans="2:3">
      <c r="B1223" s="6" t="s">
        <v>1435</v>
      </c>
      <c r="C1223" s="99">
        <v>945</v>
      </c>
    </row>
    <row r="1224" spans="2:3">
      <c r="B1224" s="6" t="s">
        <v>1436</v>
      </c>
      <c r="C1224" s="99">
        <v>933.38</v>
      </c>
    </row>
    <row r="1225" spans="2:3">
      <c r="B1225" s="6" t="s">
        <v>1163</v>
      </c>
      <c r="C1225" s="99">
        <v>931.72699999999998</v>
      </c>
    </row>
    <row r="1226" spans="2:3">
      <c r="B1226" s="6" t="s">
        <v>1345</v>
      </c>
      <c r="C1226" s="99">
        <v>931</v>
      </c>
    </row>
    <row r="1227" spans="2:3">
      <c r="B1227" s="6" t="s">
        <v>1346</v>
      </c>
      <c r="C1227" s="99">
        <v>925</v>
      </c>
    </row>
    <row r="1228" spans="2:3">
      <c r="B1228" s="6" t="s">
        <v>1678</v>
      </c>
      <c r="C1228" s="99">
        <v>920</v>
      </c>
    </row>
    <row r="1229" spans="2:3">
      <c r="B1229" s="6" t="s">
        <v>1347</v>
      </c>
      <c r="C1229" s="99">
        <v>919.8</v>
      </c>
    </row>
    <row r="1230" spans="2:3">
      <c r="B1230" s="6" t="s">
        <v>1258</v>
      </c>
      <c r="C1230" s="99">
        <v>918.45610160000001</v>
      </c>
    </row>
    <row r="1231" spans="2:3">
      <c r="B1231" s="6" t="s">
        <v>1259</v>
      </c>
      <c r="C1231" s="99">
        <v>915.51120000000003</v>
      </c>
    </row>
    <row r="1232" spans="2:3">
      <c r="B1232" s="6" t="s">
        <v>1169</v>
      </c>
      <c r="C1232" s="99">
        <v>907.61572000000001</v>
      </c>
    </row>
    <row r="1233" spans="2:3">
      <c r="B1233" s="6" t="s">
        <v>1170</v>
      </c>
      <c r="C1233" s="99">
        <v>903.016524</v>
      </c>
    </row>
    <row r="1234" spans="2:3">
      <c r="B1234" s="6" t="s">
        <v>1171</v>
      </c>
      <c r="C1234" s="99">
        <v>896.36056267000004</v>
      </c>
    </row>
    <row r="1235" spans="2:3">
      <c r="B1235" s="6" t="s">
        <v>1079</v>
      </c>
      <c r="C1235" s="99">
        <v>895.75720000000001</v>
      </c>
    </row>
    <row r="1236" spans="2:3">
      <c r="B1236" s="6" t="s">
        <v>915</v>
      </c>
      <c r="C1236" s="99">
        <v>888</v>
      </c>
    </row>
    <row r="1237" spans="2:3">
      <c r="B1237" s="6" t="s">
        <v>916</v>
      </c>
      <c r="C1237" s="99">
        <v>879.2</v>
      </c>
    </row>
    <row r="1238" spans="2:3">
      <c r="B1238" s="6" t="s">
        <v>917</v>
      </c>
      <c r="C1238" s="99">
        <v>859.46439999999996</v>
      </c>
    </row>
    <row r="1239" spans="2:3">
      <c r="B1239" s="6" t="s">
        <v>918</v>
      </c>
      <c r="C1239" s="99">
        <v>854.27</v>
      </c>
    </row>
    <row r="1240" spans="2:3">
      <c r="B1240" s="6" t="s">
        <v>837</v>
      </c>
      <c r="C1240" s="99">
        <v>852.38</v>
      </c>
    </row>
    <row r="1241" spans="2:3">
      <c r="B1241" s="6" t="s">
        <v>838</v>
      </c>
      <c r="C1241" s="99">
        <v>849.80512999999996</v>
      </c>
    </row>
    <row r="1242" spans="2:3">
      <c r="B1242" s="6" t="s">
        <v>839</v>
      </c>
      <c r="C1242" s="99">
        <v>847</v>
      </c>
    </row>
    <row r="1243" spans="2:3">
      <c r="B1243" s="6" t="s">
        <v>753</v>
      </c>
      <c r="C1243" s="99">
        <v>846</v>
      </c>
    </row>
    <row r="1244" spans="2:3">
      <c r="B1244" s="6" t="s">
        <v>840</v>
      </c>
      <c r="C1244" s="99">
        <v>839</v>
      </c>
    </row>
    <row r="1245" spans="2:3">
      <c r="B1245" s="6" t="s">
        <v>1009</v>
      </c>
      <c r="C1245" s="99">
        <v>835</v>
      </c>
    </row>
    <row r="1246" spans="2:3">
      <c r="B1246" s="6" t="s">
        <v>1010</v>
      </c>
      <c r="C1246" s="99">
        <v>819.89980849999995</v>
      </c>
    </row>
    <row r="1247" spans="2:3">
      <c r="B1247" s="6" t="s">
        <v>1011</v>
      </c>
      <c r="C1247" s="99">
        <v>812.06690000000003</v>
      </c>
    </row>
    <row r="1248" spans="2:3">
      <c r="B1248" s="6" t="s">
        <v>1012</v>
      </c>
      <c r="C1248" s="99">
        <v>812.01520000000005</v>
      </c>
    </row>
    <row r="1249" spans="2:3">
      <c r="B1249" s="6" t="s">
        <v>1013</v>
      </c>
      <c r="C1249" s="99">
        <v>810.70433895121096</v>
      </c>
    </row>
    <row r="1250" spans="2:3">
      <c r="B1250" s="6" t="s">
        <v>927</v>
      </c>
      <c r="C1250" s="99">
        <v>802.72</v>
      </c>
    </row>
    <row r="1251" spans="2:3">
      <c r="B1251" s="6" t="s">
        <v>928</v>
      </c>
      <c r="C1251" s="99">
        <v>800.78719999999998</v>
      </c>
    </row>
    <row r="1252" spans="2:3">
      <c r="B1252" s="6" t="s">
        <v>929</v>
      </c>
      <c r="C1252" s="99">
        <v>797.29784879967406</v>
      </c>
    </row>
    <row r="1253" spans="2:3">
      <c r="B1253" s="6" t="s">
        <v>1017</v>
      </c>
      <c r="C1253" s="99">
        <v>795</v>
      </c>
    </row>
    <row r="1254" spans="2:3">
      <c r="B1254" s="6" t="s">
        <v>935</v>
      </c>
      <c r="C1254" s="99">
        <v>787.17439999999999</v>
      </c>
    </row>
    <row r="1255" spans="2:3">
      <c r="B1255" s="6" t="s">
        <v>1104</v>
      </c>
      <c r="C1255" s="99">
        <v>778.59799999999996</v>
      </c>
    </row>
    <row r="1256" spans="2:3">
      <c r="B1256" s="6" t="s">
        <v>1018</v>
      </c>
      <c r="C1256" s="99">
        <v>767</v>
      </c>
    </row>
    <row r="1257" spans="2:3">
      <c r="B1257" s="6" t="s">
        <v>1019</v>
      </c>
      <c r="C1257" s="99">
        <v>764.73</v>
      </c>
    </row>
    <row r="1258" spans="2:3">
      <c r="B1258" s="6" t="s">
        <v>1022</v>
      </c>
      <c r="C1258" s="99">
        <v>758</v>
      </c>
    </row>
    <row r="1259" spans="2:3">
      <c r="B1259" s="6" t="s">
        <v>1023</v>
      </c>
      <c r="C1259" s="99">
        <v>757.31</v>
      </c>
    </row>
    <row r="1260" spans="2:3">
      <c r="B1260" s="6" t="s">
        <v>1025</v>
      </c>
      <c r="C1260" s="99">
        <v>755.6</v>
      </c>
    </row>
    <row r="1261" spans="2:3">
      <c r="B1261" s="6" t="s">
        <v>1026</v>
      </c>
      <c r="C1261" s="99">
        <v>752.23440000000005</v>
      </c>
    </row>
    <row r="1262" spans="2:3">
      <c r="B1262" s="6" t="s">
        <v>1027</v>
      </c>
      <c r="C1262" s="99">
        <v>745.85</v>
      </c>
    </row>
    <row r="1263" spans="2:3">
      <c r="B1263" s="6" t="s">
        <v>1028</v>
      </c>
      <c r="C1263" s="99">
        <v>741.00300118540099</v>
      </c>
    </row>
    <row r="1264" spans="2:3">
      <c r="B1264" s="6" t="s">
        <v>1117</v>
      </c>
      <c r="C1264" s="99">
        <v>738.36609999999996</v>
      </c>
    </row>
    <row r="1265" spans="2:3">
      <c r="B1265" s="6" t="s">
        <v>1118</v>
      </c>
      <c r="C1265" s="99">
        <v>730</v>
      </c>
    </row>
    <row r="1266" spans="2:3">
      <c r="B1266" s="6" t="s">
        <v>1295</v>
      </c>
      <c r="C1266" s="99">
        <v>727.44960000000003</v>
      </c>
    </row>
    <row r="1267" spans="2:3">
      <c r="B1267" s="6" t="s">
        <v>1296</v>
      </c>
      <c r="C1267" s="99">
        <v>724</v>
      </c>
    </row>
    <row r="1268" spans="2:3">
      <c r="B1268" s="6" t="s">
        <v>1391</v>
      </c>
      <c r="C1268" s="99">
        <v>720.71400000000006</v>
      </c>
    </row>
    <row r="1269" spans="2:3">
      <c r="B1269" s="6" t="s">
        <v>1112</v>
      </c>
      <c r="C1269" s="99">
        <v>717.30200000000002</v>
      </c>
    </row>
    <row r="1270" spans="2:3">
      <c r="B1270" s="6" t="s">
        <v>1113</v>
      </c>
      <c r="C1270" s="99">
        <v>716.63968209999996</v>
      </c>
    </row>
    <row r="1271" spans="2:3">
      <c r="B1271" s="6" t="s">
        <v>1298</v>
      </c>
      <c r="C1271" s="99">
        <v>704.89800000000002</v>
      </c>
    </row>
    <row r="1272" spans="2:3">
      <c r="B1272" s="6" t="s">
        <v>1299</v>
      </c>
      <c r="C1272" s="99">
        <v>696.99599999999998</v>
      </c>
    </row>
    <row r="1273" spans="2:3">
      <c r="B1273" s="6" t="s">
        <v>1300</v>
      </c>
      <c r="C1273" s="99">
        <v>695.94978800000001</v>
      </c>
    </row>
    <row r="1274" spans="2:3">
      <c r="B1274" s="6" t="s">
        <v>1301</v>
      </c>
      <c r="C1274" s="99">
        <v>692.22</v>
      </c>
    </row>
    <row r="1275" spans="2:3">
      <c r="B1275" s="6" t="s">
        <v>1210</v>
      </c>
      <c r="C1275" s="99">
        <v>689</v>
      </c>
    </row>
    <row r="1276" spans="2:3">
      <c r="B1276" s="6" t="s">
        <v>1211</v>
      </c>
      <c r="C1276" s="99">
        <v>685.4</v>
      </c>
    </row>
    <row r="1277" spans="2:3">
      <c r="B1277" s="6" t="s">
        <v>1212</v>
      </c>
      <c r="C1277" s="99">
        <v>683.49</v>
      </c>
    </row>
    <row r="1278" spans="2:3">
      <c r="B1278" s="6" t="s">
        <v>1034</v>
      </c>
      <c r="C1278" s="99">
        <v>683</v>
      </c>
    </row>
    <row r="1279" spans="2:3">
      <c r="B1279" s="6" t="s">
        <v>1035</v>
      </c>
      <c r="C1279" s="99">
        <v>681.07441300000005</v>
      </c>
    </row>
    <row r="1280" spans="2:3">
      <c r="B1280" s="6" t="s">
        <v>1036</v>
      </c>
      <c r="C1280" s="99">
        <v>680.75900999999999</v>
      </c>
    </row>
    <row r="1281" spans="2:3">
      <c r="B1281" s="6" t="s">
        <v>1037</v>
      </c>
      <c r="C1281" s="99">
        <v>680.64</v>
      </c>
    </row>
    <row r="1282" spans="2:3">
      <c r="B1282" s="6" t="s">
        <v>953</v>
      </c>
      <c r="C1282" s="99">
        <v>677.78420000000006</v>
      </c>
    </row>
    <row r="1283" spans="2:3">
      <c r="B1283" s="6" t="s">
        <v>875</v>
      </c>
      <c r="C1283" s="99">
        <v>676.25</v>
      </c>
    </row>
    <row r="1284" spans="2:3">
      <c r="B1284" s="6" t="s">
        <v>876</v>
      </c>
      <c r="C1284" s="99">
        <v>675.14321399999994</v>
      </c>
    </row>
    <row r="1285" spans="2:3">
      <c r="B1285" s="6" t="s">
        <v>877</v>
      </c>
      <c r="C1285" s="99">
        <v>672.56899999999996</v>
      </c>
    </row>
    <row r="1286" spans="2:3">
      <c r="B1286" s="6" t="s">
        <v>793</v>
      </c>
      <c r="C1286" s="99">
        <v>665.9</v>
      </c>
    </row>
    <row r="1287" spans="2:3">
      <c r="B1287" s="6" t="s">
        <v>794</v>
      </c>
      <c r="C1287" s="99">
        <v>663.43622400000004</v>
      </c>
    </row>
    <row r="1288" spans="2:3">
      <c r="B1288" s="6" t="s">
        <v>710</v>
      </c>
      <c r="C1288" s="99">
        <v>663.11</v>
      </c>
    </row>
    <row r="1289" spans="2:3">
      <c r="B1289" s="6" t="s">
        <v>711</v>
      </c>
      <c r="C1289" s="99">
        <v>662.85270000000003</v>
      </c>
    </row>
    <row r="1290" spans="2:3">
      <c r="B1290" s="6" t="s">
        <v>966</v>
      </c>
      <c r="C1290" s="99">
        <v>661.01135599999998</v>
      </c>
    </row>
    <row r="1291" spans="2:3">
      <c r="B1291" s="6" t="s">
        <v>967</v>
      </c>
      <c r="C1291" s="99">
        <v>660.5874</v>
      </c>
    </row>
    <row r="1292" spans="2:3">
      <c r="B1292" s="6" t="s">
        <v>968</v>
      </c>
      <c r="C1292" s="99">
        <v>659.64509999999996</v>
      </c>
    </row>
    <row r="1293" spans="2:3">
      <c r="B1293" s="6" t="s">
        <v>969</v>
      </c>
      <c r="C1293" s="99">
        <v>652.11</v>
      </c>
    </row>
    <row r="1294" spans="2:3">
      <c r="B1294" s="6" t="s">
        <v>797</v>
      </c>
      <c r="C1294" s="99">
        <v>650.1</v>
      </c>
    </row>
    <row r="1295" spans="2:3">
      <c r="B1295" s="6" t="s">
        <v>798</v>
      </c>
      <c r="C1295" s="99">
        <v>645.495</v>
      </c>
    </row>
    <row r="1296" spans="2:3">
      <c r="B1296" s="6" t="s">
        <v>975</v>
      </c>
      <c r="C1296" s="99">
        <v>644.33479020000004</v>
      </c>
    </row>
    <row r="1297" spans="2:3">
      <c r="B1297" s="6" t="s">
        <v>976</v>
      </c>
      <c r="C1297" s="99">
        <v>640.79999999999995</v>
      </c>
    </row>
    <row r="1298" spans="2:3">
      <c r="B1298" s="6" t="s">
        <v>977</v>
      </c>
      <c r="C1298" s="99">
        <v>640</v>
      </c>
    </row>
    <row r="1299" spans="2:3">
      <c r="B1299" s="6" t="s">
        <v>896</v>
      </c>
      <c r="C1299" s="99">
        <v>638.02956400000005</v>
      </c>
    </row>
    <row r="1300" spans="2:3">
      <c r="B1300" s="6" t="s">
        <v>980</v>
      </c>
      <c r="C1300" s="99">
        <v>637</v>
      </c>
    </row>
    <row r="1301" spans="2:3">
      <c r="B1301" s="6" t="s">
        <v>981</v>
      </c>
      <c r="C1301" s="99">
        <v>632.71911599999999</v>
      </c>
    </row>
    <row r="1302" spans="2:3">
      <c r="B1302" s="6" t="s">
        <v>983</v>
      </c>
      <c r="C1302" s="99">
        <v>626.4</v>
      </c>
    </row>
    <row r="1303" spans="2:3">
      <c r="B1303" s="6" t="s">
        <v>984</v>
      </c>
      <c r="C1303" s="99">
        <v>624.16466000000003</v>
      </c>
    </row>
    <row r="1304" spans="2:3">
      <c r="B1304" s="6" t="s">
        <v>985</v>
      </c>
      <c r="C1304" s="99">
        <v>620.98</v>
      </c>
    </row>
    <row r="1305" spans="2:3">
      <c r="B1305" s="6" t="s">
        <v>1073</v>
      </c>
      <c r="C1305" s="99">
        <v>616.83000000000004</v>
      </c>
    </row>
    <row r="1306" spans="2:3">
      <c r="B1306" s="6" t="s">
        <v>1074</v>
      </c>
      <c r="C1306" s="99">
        <v>612.62339999999995</v>
      </c>
    </row>
    <row r="1307" spans="2:3">
      <c r="B1307" s="6" t="s">
        <v>1068</v>
      </c>
      <c r="C1307" s="99">
        <v>611</v>
      </c>
    </row>
    <row r="1308" spans="2:3">
      <c r="B1308" s="6" t="s">
        <v>1159</v>
      </c>
      <c r="C1308" s="99">
        <v>610.34280000000001</v>
      </c>
    </row>
    <row r="1309" spans="2:3">
      <c r="B1309" s="6" t="s">
        <v>1160</v>
      </c>
      <c r="C1309" s="99">
        <v>609.01766286999998</v>
      </c>
    </row>
    <row r="1310" spans="2:3">
      <c r="B1310" s="6" t="s">
        <v>1070</v>
      </c>
      <c r="C1310" s="99">
        <v>608</v>
      </c>
    </row>
    <row r="1311" spans="2:3">
      <c r="B1311" s="6" t="s">
        <v>1071</v>
      </c>
      <c r="C1311" s="99">
        <v>607.02120000000002</v>
      </c>
    </row>
    <row r="1312" spans="2:3">
      <c r="B1312" s="6" t="s">
        <v>1252</v>
      </c>
      <c r="C1312" s="99">
        <v>607</v>
      </c>
    </row>
    <row r="1313" spans="2:3">
      <c r="B1313" s="6" t="s">
        <v>1253</v>
      </c>
      <c r="C1313" s="99">
        <v>605</v>
      </c>
    </row>
    <row r="1314" spans="2:3">
      <c r="B1314" s="6" t="s">
        <v>1254</v>
      </c>
      <c r="C1314" s="99">
        <v>602</v>
      </c>
    </row>
    <row r="1315" spans="2:3">
      <c r="B1315" s="6" t="s">
        <v>1255</v>
      </c>
      <c r="C1315" s="99">
        <v>602</v>
      </c>
    </row>
    <row r="1316" spans="2:3">
      <c r="B1316" s="6" t="s">
        <v>1256</v>
      </c>
      <c r="C1316" s="99">
        <v>600</v>
      </c>
    </row>
    <row r="1317" spans="2:3">
      <c r="B1317" s="6" t="s">
        <v>1257</v>
      </c>
      <c r="C1317" s="99">
        <v>598.68399999999997</v>
      </c>
    </row>
    <row r="1318" spans="2:3">
      <c r="B1318" s="6" t="s">
        <v>1165</v>
      </c>
      <c r="C1318" s="99">
        <v>598</v>
      </c>
    </row>
    <row r="1319" spans="2:3">
      <c r="B1319" s="6" t="s">
        <v>1166</v>
      </c>
      <c r="C1319" s="99">
        <v>592.94191999999998</v>
      </c>
    </row>
    <row r="1320" spans="2:3">
      <c r="B1320" s="6" t="s">
        <v>1167</v>
      </c>
      <c r="C1320" s="99">
        <v>588</v>
      </c>
    </row>
    <row r="1321" spans="2:3">
      <c r="B1321" s="6" t="s">
        <v>1168</v>
      </c>
      <c r="C1321" s="99">
        <v>587</v>
      </c>
    </row>
    <row r="1322" spans="2:3">
      <c r="B1322" s="6" t="s">
        <v>1713</v>
      </c>
      <c r="C1322" s="99">
        <v>580</v>
      </c>
    </row>
    <row r="1323" spans="2:3">
      <c r="B1323" s="6" t="s">
        <v>1078</v>
      </c>
      <c r="C1323" s="99">
        <v>578</v>
      </c>
    </row>
    <row r="1324" spans="2:3">
      <c r="B1324" s="6" t="s">
        <v>991</v>
      </c>
      <c r="C1324" s="99">
        <v>575.28779999999995</v>
      </c>
    </row>
    <row r="1325" spans="2:3">
      <c r="B1325" s="6" t="s">
        <v>992</v>
      </c>
      <c r="C1325" s="99">
        <v>574.9</v>
      </c>
    </row>
    <row r="1326" spans="2:3">
      <c r="B1326" s="6" t="s">
        <v>993</v>
      </c>
      <c r="C1326" s="99">
        <v>570.07437170000003</v>
      </c>
    </row>
    <row r="1327" spans="2:3">
      <c r="B1327" s="6" t="s">
        <v>994</v>
      </c>
      <c r="C1327" s="99">
        <v>567</v>
      </c>
    </row>
    <row r="1328" spans="2:3">
      <c r="B1328" s="6" t="s">
        <v>1080</v>
      </c>
      <c r="C1328" s="99">
        <v>560.60510565080006</v>
      </c>
    </row>
    <row r="1329" spans="2:3">
      <c r="B1329" s="6" t="s">
        <v>914</v>
      </c>
      <c r="C1329" s="99">
        <v>559.94785209999998</v>
      </c>
    </row>
    <row r="1330" spans="2:3">
      <c r="B1330" s="6" t="s">
        <v>832</v>
      </c>
      <c r="C1330" s="99">
        <v>554.95050000000003</v>
      </c>
    </row>
    <row r="1331" spans="2:3">
      <c r="B1331" s="6" t="s">
        <v>833</v>
      </c>
      <c r="C1331" s="99">
        <v>552.91967</v>
      </c>
    </row>
    <row r="1332" spans="2:3">
      <c r="B1332" s="6" t="s">
        <v>834</v>
      </c>
      <c r="C1332" s="99">
        <v>552.70828854000001</v>
      </c>
    </row>
    <row r="1333" spans="2:3">
      <c r="B1333" s="6" t="s">
        <v>2353</v>
      </c>
      <c r="C1333" s="99">
        <v>549.60235599999999</v>
      </c>
    </row>
    <row r="1334" spans="2:3">
      <c r="B1334" s="6" t="s">
        <v>835</v>
      </c>
      <c r="C1334" s="99">
        <v>548</v>
      </c>
    </row>
    <row r="1335" spans="2:3">
      <c r="B1335" s="6" t="s">
        <v>836</v>
      </c>
      <c r="C1335" s="99">
        <v>542.72</v>
      </c>
    </row>
    <row r="1336" spans="2:3">
      <c r="B1336" s="6" t="s">
        <v>752</v>
      </c>
      <c r="C1336" s="99">
        <v>540.64</v>
      </c>
    </row>
    <row r="1337" spans="2:3">
      <c r="B1337" s="6" t="s">
        <v>750</v>
      </c>
      <c r="C1337" s="99">
        <v>527.01840000000004</v>
      </c>
    </row>
    <row r="1338" spans="2:3">
      <c r="B1338" s="6" t="s">
        <v>751</v>
      </c>
      <c r="C1338" s="99">
        <v>526.4</v>
      </c>
    </row>
    <row r="1339" spans="2:3">
      <c r="B1339" s="6" t="s">
        <v>841</v>
      </c>
      <c r="C1339" s="99">
        <v>525.347936</v>
      </c>
    </row>
    <row r="1340" spans="2:3">
      <c r="B1340" s="6" t="s">
        <v>842</v>
      </c>
      <c r="C1340" s="99">
        <v>525.30999999999995</v>
      </c>
    </row>
    <row r="1341" spans="2:3">
      <c r="B1341" s="6" t="s">
        <v>926</v>
      </c>
      <c r="C1341" s="99">
        <v>524.63499999999999</v>
      </c>
    </row>
    <row r="1342" spans="2:3">
      <c r="B1342" s="6" t="s">
        <v>936</v>
      </c>
      <c r="C1342" s="99">
        <v>523.32000000000005</v>
      </c>
    </row>
    <row r="1343" spans="2:3">
      <c r="B1343" s="6" t="s">
        <v>937</v>
      </c>
      <c r="C1343" s="99">
        <v>522</v>
      </c>
    </row>
    <row r="1344" spans="2:3">
      <c r="B1344" s="6" t="s">
        <v>938</v>
      </c>
      <c r="C1344" s="99">
        <v>520.38106916083905</v>
      </c>
    </row>
    <row r="1345" spans="2:3">
      <c r="B1345" s="6" t="s">
        <v>852</v>
      </c>
      <c r="C1345" s="99">
        <v>519</v>
      </c>
    </row>
    <row r="1346" spans="2:3">
      <c r="B1346" s="6" t="s">
        <v>853</v>
      </c>
      <c r="C1346" s="99">
        <v>517.22950900000001</v>
      </c>
    </row>
    <row r="1347" spans="2:3">
      <c r="B1347" s="6" t="s">
        <v>854</v>
      </c>
      <c r="C1347" s="99">
        <v>513.80999999999995</v>
      </c>
    </row>
    <row r="1348" spans="2:3">
      <c r="B1348" s="6" t="s">
        <v>855</v>
      </c>
      <c r="C1348" s="99">
        <v>510.04</v>
      </c>
    </row>
    <row r="1349" spans="2:3">
      <c r="B1349" s="6" t="s">
        <v>856</v>
      </c>
      <c r="C1349" s="99">
        <v>505.86</v>
      </c>
    </row>
    <row r="1350" spans="2:3">
      <c r="B1350" s="6" t="s">
        <v>939</v>
      </c>
      <c r="C1350" s="99">
        <v>505.54399999999998</v>
      </c>
    </row>
    <row r="1351" spans="2:3">
      <c r="B1351" s="6" t="s">
        <v>940</v>
      </c>
      <c r="C1351" s="99">
        <v>502.30200000000002</v>
      </c>
    </row>
    <row r="1352" spans="2:3">
      <c r="B1352" s="6" t="s">
        <v>2385</v>
      </c>
      <c r="C1352" s="99">
        <v>501</v>
      </c>
    </row>
    <row r="1353" spans="2:3">
      <c r="B1353" s="6" t="s">
        <v>850</v>
      </c>
      <c r="C1353" s="99">
        <v>500.86615999999998</v>
      </c>
    </row>
    <row r="1354" spans="2:3">
      <c r="B1354" s="6" t="s">
        <v>941</v>
      </c>
      <c r="C1354" s="99">
        <v>499.86</v>
      </c>
    </row>
    <row r="1355" spans="2:3">
      <c r="B1355" s="6" t="s">
        <v>942</v>
      </c>
      <c r="C1355" s="99">
        <v>499</v>
      </c>
    </row>
    <row r="1356" spans="2:3">
      <c r="B1356" s="6" t="s">
        <v>1111</v>
      </c>
      <c r="C1356" s="99">
        <v>495.89</v>
      </c>
    </row>
    <row r="1357" spans="2:3">
      <c r="B1357" s="6" t="s">
        <v>1031</v>
      </c>
      <c r="C1357" s="99">
        <v>494</v>
      </c>
    </row>
    <row r="1358" spans="2:3">
      <c r="B1358" s="6" t="s">
        <v>1032</v>
      </c>
      <c r="C1358" s="99">
        <v>491.01866799999999</v>
      </c>
    </row>
    <row r="1359" spans="2:3">
      <c r="B1359" s="6" t="s">
        <v>1115</v>
      </c>
      <c r="C1359" s="99">
        <v>488.660938263292</v>
      </c>
    </row>
    <row r="1360" spans="2:3">
      <c r="B1360" s="6" t="s">
        <v>1116</v>
      </c>
      <c r="C1360" s="99">
        <v>484.80670400000002</v>
      </c>
    </row>
    <row r="1361" spans="2:3">
      <c r="B1361" s="6" t="s">
        <v>1209</v>
      </c>
      <c r="C1361" s="99">
        <v>484.08</v>
      </c>
    </row>
    <row r="1362" spans="2:3">
      <c r="B1362" s="6" t="s">
        <v>1119</v>
      </c>
      <c r="C1362" s="99">
        <v>483.68946560750402</v>
      </c>
    </row>
    <row r="1363" spans="2:3">
      <c r="B1363" s="6" t="s">
        <v>1120</v>
      </c>
      <c r="C1363" s="99">
        <v>481</v>
      </c>
    </row>
    <row r="1364" spans="2:3">
      <c r="B1364" s="6" t="s">
        <v>1121</v>
      </c>
      <c r="C1364" s="99">
        <v>480</v>
      </c>
    </row>
    <row r="1365" spans="2:3">
      <c r="B1365" s="6" t="s">
        <v>1122</v>
      </c>
      <c r="C1365" s="99">
        <v>479.43935684000002</v>
      </c>
    </row>
    <row r="1366" spans="2:3">
      <c r="B1366" s="6" t="s">
        <v>1123</v>
      </c>
      <c r="C1366" s="99">
        <v>478.72735662000002</v>
      </c>
    </row>
    <row r="1367" spans="2:3">
      <c r="B1367" s="6" t="s">
        <v>945</v>
      </c>
      <c r="C1367" s="99">
        <v>473</v>
      </c>
    </row>
    <row r="1368" spans="2:3">
      <c r="B1368" s="6" t="s">
        <v>1033</v>
      </c>
      <c r="C1368" s="99">
        <v>467</v>
      </c>
    </row>
    <row r="1369" spans="2:3">
      <c r="B1369" s="6" t="s">
        <v>949</v>
      </c>
      <c r="C1369" s="99">
        <v>465</v>
      </c>
    </row>
    <row r="1370" spans="2:3">
      <c r="B1370" s="6" t="s">
        <v>950</v>
      </c>
      <c r="C1370" s="99">
        <v>463.49279999999999</v>
      </c>
    </row>
    <row r="1371" spans="2:3">
      <c r="B1371" s="6" t="s">
        <v>951</v>
      </c>
      <c r="C1371" s="99">
        <v>463.43200000000002</v>
      </c>
    </row>
    <row r="1372" spans="2:3">
      <c r="B1372" s="6" t="s">
        <v>873</v>
      </c>
      <c r="C1372" s="99">
        <v>462.4717</v>
      </c>
    </row>
    <row r="1373" spans="2:3">
      <c r="B1373" s="6" t="s">
        <v>874</v>
      </c>
      <c r="C1373" s="99">
        <v>458.3</v>
      </c>
    </row>
    <row r="1374" spans="2:3">
      <c r="B1374" s="6" t="s">
        <v>786</v>
      </c>
      <c r="C1374" s="99">
        <v>456.84</v>
      </c>
    </row>
    <row r="1375" spans="2:3">
      <c r="B1375" s="6" t="s">
        <v>787</v>
      </c>
      <c r="C1375" s="99">
        <v>455.85300000000001</v>
      </c>
    </row>
    <row r="1376" spans="2:3">
      <c r="B1376" s="6" t="s">
        <v>788</v>
      </c>
      <c r="C1376" s="99">
        <v>451.73599999999999</v>
      </c>
    </row>
    <row r="1377" spans="2:3">
      <c r="B1377" s="6" t="s">
        <v>789</v>
      </c>
      <c r="C1377" s="99">
        <v>451.16</v>
      </c>
    </row>
    <row r="1378" spans="2:3">
      <c r="B1378" s="6" t="s">
        <v>790</v>
      </c>
      <c r="C1378" s="99">
        <v>450.91</v>
      </c>
    </row>
    <row r="1379" spans="2:3">
      <c r="B1379" s="6" t="s">
        <v>791</v>
      </c>
      <c r="C1379" s="99">
        <v>450.28640993161702</v>
      </c>
    </row>
    <row r="1380" spans="2:3">
      <c r="B1380" s="6" t="s">
        <v>792</v>
      </c>
      <c r="C1380" s="99">
        <v>449.03296799999998</v>
      </c>
    </row>
    <row r="1381" spans="2:3">
      <c r="B1381" s="6" t="s">
        <v>706</v>
      </c>
      <c r="C1381" s="99">
        <v>446.01499999999999</v>
      </c>
    </row>
    <row r="1382" spans="2:3">
      <c r="B1382" s="6" t="s">
        <v>707</v>
      </c>
      <c r="C1382" s="99">
        <v>441.32400000000001</v>
      </c>
    </row>
    <row r="1383" spans="2:3">
      <c r="B1383" s="6" t="s">
        <v>712</v>
      </c>
      <c r="C1383" s="99">
        <v>440.09399999999999</v>
      </c>
    </row>
    <row r="1384" spans="2:3">
      <c r="B1384" s="6" t="s">
        <v>796</v>
      </c>
      <c r="C1384" s="99">
        <v>439</v>
      </c>
    </row>
    <row r="1385" spans="2:3">
      <c r="B1385" s="6" t="s">
        <v>884</v>
      </c>
      <c r="C1385" s="99">
        <v>437.69990000000001</v>
      </c>
    </row>
    <row r="1386" spans="2:3">
      <c r="B1386" s="6" t="s">
        <v>974</v>
      </c>
      <c r="C1386" s="99">
        <v>435.21355090625002</v>
      </c>
    </row>
    <row r="1387" spans="2:3">
      <c r="B1387" s="6" t="s">
        <v>893</v>
      </c>
      <c r="C1387" s="99">
        <v>432.2</v>
      </c>
    </row>
    <row r="1388" spans="2:3">
      <c r="B1388" s="6" t="s">
        <v>894</v>
      </c>
      <c r="C1388" s="99">
        <v>432</v>
      </c>
    </row>
    <row r="1389" spans="2:3">
      <c r="B1389" s="6" t="s">
        <v>895</v>
      </c>
      <c r="C1389" s="99">
        <v>430.4</v>
      </c>
    </row>
    <row r="1390" spans="2:3">
      <c r="B1390" s="6" t="s">
        <v>890</v>
      </c>
      <c r="C1390" s="99">
        <v>428</v>
      </c>
    </row>
    <row r="1391" spans="2:3">
      <c r="B1391" s="6" t="s">
        <v>891</v>
      </c>
      <c r="C1391" s="99">
        <v>424.976</v>
      </c>
    </row>
    <row r="1392" spans="2:3">
      <c r="B1392" s="6" t="s">
        <v>892</v>
      </c>
      <c r="C1392" s="99">
        <v>424.58</v>
      </c>
    </row>
    <row r="1393" spans="2:3">
      <c r="B1393" s="6" t="s">
        <v>809</v>
      </c>
      <c r="C1393" s="99">
        <v>423.78</v>
      </c>
    </row>
    <row r="1394" spans="2:3">
      <c r="B1394" s="6" t="s">
        <v>810</v>
      </c>
      <c r="C1394" s="99">
        <v>422.67477599945101</v>
      </c>
    </row>
    <row r="1395" spans="2:3">
      <c r="B1395" s="6" t="s">
        <v>811</v>
      </c>
      <c r="C1395" s="99">
        <v>416.02679999999998</v>
      </c>
    </row>
    <row r="1396" spans="2:3">
      <c r="B1396" s="6" t="s">
        <v>897</v>
      </c>
      <c r="C1396" s="99">
        <v>416</v>
      </c>
    </row>
    <row r="1397" spans="2:3">
      <c r="B1397" s="6" t="s">
        <v>898</v>
      </c>
      <c r="C1397" s="99">
        <v>414.05552</v>
      </c>
    </row>
    <row r="1398" spans="2:3">
      <c r="B1398" s="6" t="s">
        <v>814</v>
      </c>
      <c r="C1398" s="99">
        <v>413.929261977956</v>
      </c>
    </row>
    <row r="1399" spans="2:3">
      <c r="B1399" s="6" t="s">
        <v>1069</v>
      </c>
      <c r="C1399" s="99">
        <v>413</v>
      </c>
    </row>
    <row r="1400" spans="2:3">
      <c r="B1400" s="6" t="s">
        <v>986</v>
      </c>
      <c r="C1400" s="99">
        <v>411.47</v>
      </c>
    </row>
    <row r="1401" spans="2:3">
      <c r="B1401" s="6" t="s">
        <v>987</v>
      </c>
      <c r="C1401" s="99">
        <v>410.24736000000001</v>
      </c>
    </row>
    <row r="1402" spans="2:3">
      <c r="B1402" s="6" t="s">
        <v>1072</v>
      </c>
      <c r="C1402" s="99">
        <v>408.99</v>
      </c>
    </row>
    <row r="1403" spans="2:3">
      <c r="B1403" s="6" t="s">
        <v>1164</v>
      </c>
      <c r="C1403" s="99">
        <v>408.54</v>
      </c>
    </row>
    <row r="1404" spans="2:3">
      <c r="B1404" s="6" t="s">
        <v>1763</v>
      </c>
      <c r="C1404" s="99">
        <v>404.05259919999997</v>
      </c>
    </row>
    <row r="1405" spans="2:3">
      <c r="B1405" s="6" t="s">
        <v>816</v>
      </c>
      <c r="C1405" s="99">
        <v>403.16</v>
      </c>
    </row>
    <row r="1406" spans="2:3">
      <c r="B1406" s="6" t="s">
        <v>817</v>
      </c>
      <c r="C1406" s="99">
        <v>403</v>
      </c>
    </row>
    <row r="1407" spans="2:3">
      <c r="B1407" s="6" t="s">
        <v>988</v>
      </c>
      <c r="C1407" s="99">
        <v>401.30711239999999</v>
      </c>
    </row>
    <row r="1408" spans="2:3">
      <c r="B1408" s="6" t="s">
        <v>1077</v>
      </c>
      <c r="C1408" s="99">
        <v>400.65983999999997</v>
      </c>
    </row>
    <row r="1409" spans="2:3">
      <c r="B1409" s="6" t="s">
        <v>2497</v>
      </c>
      <c r="C1409" s="99">
        <v>398.94893273894502</v>
      </c>
    </row>
    <row r="1410" spans="2:3">
      <c r="B1410" s="6" t="s">
        <v>903</v>
      </c>
      <c r="C1410" s="99">
        <v>398</v>
      </c>
    </row>
    <row r="1411" spans="2:3">
      <c r="B1411" s="6" t="s">
        <v>989</v>
      </c>
      <c r="C1411" s="99">
        <v>396</v>
      </c>
    </row>
    <row r="1412" spans="2:3">
      <c r="B1412" s="6" t="s">
        <v>990</v>
      </c>
      <c r="C1412" s="99">
        <v>396</v>
      </c>
    </row>
    <row r="1413" spans="2:3">
      <c r="B1413" s="6" t="s">
        <v>907</v>
      </c>
      <c r="C1413" s="99">
        <v>391.36</v>
      </c>
    </row>
    <row r="1414" spans="2:3">
      <c r="B1414" s="6" t="s">
        <v>908</v>
      </c>
      <c r="C1414" s="99">
        <v>391</v>
      </c>
    </row>
    <row r="1415" spans="2:3">
      <c r="B1415" s="6" t="s">
        <v>912</v>
      </c>
      <c r="C1415" s="99">
        <v>389.7</v>
      </c>
    </row>
    <row r="1416" spans="2:3">
      <c r="B1416" s="6" t="s">
        <v>913</v>
      </c>
      <c r="C1416" s="99">
        <v>389</v>
      </c>
    </row>
    <row r="1417" spans="2:3">
      <c r="B1417" s="6" t="s">
        <v>831</v>
      </c>
      <c r="C1417" s="99">
        <v>385.86959999999999</v>
      </c>
    </row>
    <row r="1418" spans="2:3">
      <c r="B1418" s="6" t="s">
        <v>829</v>
      </c>
      <c r="C1418" s="99">
        <v>384.14453456000001</v>
      </c>
    </row>
    <row r="1419" spans="2:3">
      <c r="B1419" s="6" t="s">
        <v>830</v>
      </c>
      <c r="C1419" s="99">
        <v>384</v>
      </c>
    </row>
    <row r="1420" spans="2:3">
      <c r="B1420" s="6" t="s">
        <v>746</v>
      </c>
      <c r="C1420" s="99">
        <v>383.9</v>
      </c>
    </row>
    <row r="1421" spans="2:3">
      <c r="B1421" s="6" t="s">
        <v>747</v>
      </c>
      <c r="C1421" s="99">
        <v>382.74</v>
      </c>
    </row>
    <row r="1422" spans="2:3">
      <c r="B1422" s="6" t="s">
        <v>748</v>
      </c>
      <c r="C1422" s="99">
        <v>380</v>
      </c>
    </row>
    <row r="1423" spans="2:3">
      <c r="B1423" s="6" t="s">
        <v>749</v>
      </c>
      <c r="C1423" s="99">
        <v>378.71640000000002</v>
      </c>
    </row>
    <row r="1424" spans="2:3">
      <c r="B1424" s="6" t="s">
        <v>663</v>
      </c>
      <c r="C1424" s="99">
        <v>377.42399999999998</v>
      </c>
    </row>
    <row r="1425" spans="2:3">
      <c r="B1425" s="6" t="s">
        <v>664</v>
      </c>
      <c r="C1425" s="99">
        <v>377</v>
      </c>
    </row>
    <row r="1426" spans="2:3">
      <c r="B1426" s="6" t="s">
        <v>667</v>
      </c>
      <c r="C1426" s="99">
        <v>371.22076800000002</v>
      </c>
    </row>
    <row r="1427" spans="2:3">
      <c r="B1427" s="6" t="s">
        <v>668</v>
      </c>
      <c r="C1427" s="99">
        <v>371</v>
      </c>
    </row>
    <row r="1428" spans="2:3">
      <c r="B1428" s="6" t="s">
        <v>585</v>
      </c>
      <c r="C1428" s="99">
        <v>370.20800000000003</v>
      </c>
    </row>
    <row r="1429" spans="2:3">
      <c r="B1429" s="6" t="s">
        <v>755</v>
      </c>
      <c r="C1429" s="99">
        <v>368.8</v>
      </c>
    </row>
    <row r="1430" spans="2:3">
      <c r="B1430" s="6" t="s">
        <v>754</v>
      </c>
      <c r="C1430" s="99">
        <v>365.6</v>
      </c>
    </row>
    <row r="1431" spans="2:3">
      <c r="B1431" s="6" t="s">
        <v>930</v>
      </c>
      <c r="C1431" s="99">
        <v>364.464</v>
      </c>
    </row>
    <row r="1432" spans="2:3">
      <c r="B1432" s="6" t="s">
        <v>933</v>
      </c>
      <c r="C1432" s="99">
        <v>362.09699999999998</v>
      </c>
    </row>
    <row r="1433" spans="2:3">
      <c r="B1433" s="6" t="s">
        <v>934</v>
      </c>
      <c r="C1433" s="99">
        <v>360.62752</v>
      </c>
    </row>
    <row r="1434" spans="2:3">
      <c r="B1434" s="6" t="s">
        <v>931</v>
      </c>
      <c r="C1434" s="99">
        <v>359.61989999999997</v>
      </c>
    </row>
    <row r="1435" spans="2:3">
      <c r="B1435" s="6" t="s">
        <v>846</v>
      </c>
      <c r="C1435" s="99">
        <v>358.54</v>
      </c>
    </row>
    <row r="1436" spans="2:3">
      <c r="B1436" s="6" t="s">
        <v>847</v>
      </c>
      <c r="C1436" s="99">
        <v>357.8</v>
      </c>
    </row>
    <row r="1437" spans="2:3">
      <c r="B1437" s="6" t="s">
        <v>848</v>
      </c>
      <c r="C1437" s="99">
        <v>355.1</v>
      </c>
    </row>
    <row r="1438" spans="2:3">
      <c r="B1438" s="6" t="s">
        <v>849</v>
      </c>
      <c r="C1438" s="99">
        <v>355</v>
      </c>
    </row>
    <row r="1439" spans="2:3">
      <c r="B1439" s="6" t="s">
        <v>851</v>
      </c>
      <c r="C1439" s="99">
        <v>353.29408000000001</v>
      </c>
    </row>
    <row r="1440" spans="2:3">
      <c r="B1440" s="6" t="s">
        <v>857</v>
      </c>
      <c r="C1440" s="99">
        <v>351.57600000000002</v>
      </c>
    </row>
    <row r="1441" spans="2:3">
      <c r="B1441" s="6" t="s">
        <v>943</v>
      </c>
      <c r="C1441" s="99">
        <v>351.07499999999999</v>
      </c>
    </row>
    <row r="1442" spans="2:3">
      <c r="B1442" s="6" t="s">
        <v>1297</v>
      </c>
      <c r="C1442" s="99">
        <v>350</v>
      </c>
    </row>
    <row r="1443" spans="2:3">
      <c r="B1443" s="6" t="s">
        <v>770</v>
      </c>
      <c r="C1443" s="99">
        <v>348.02</v>
      </c>
    </row>
    <row r="1444" spans="2:3">
      <c r="B1444" s="6" t="s">
        <v>1029</v>
      </c>
      <c r="C1444" s="99">
        <v>347.32</v>
      </c>
    </row>
    <row r="1445" spans="2:3">
      <c r="B1445" s="6" t="s">
        <v>1030</v>
      </c>
      <c r="C1445" s="99">
        <v>344.78321999999997</v>
      </c>
    </row>
    <row r="1446" spans="2:3">
      <c r="B1446" s="6" t="s">
        <v>859</v>
      </c>
      <c r="C1446" s="99">
        <v>342</v>
      </c>
    </row>
    <row r="1447" spans="2:3">
      <c r="B1447" s="6" t="s">
        <v>860</v>
      </c>
      <c r="C1447" s="99">
        <v>340.06959999999998</v>
      </c>
    </row>
    <row r="1448" spans="2:3">
      <c r="B1448" s="6" t="s">
        <v>861</v>
      </c>
      <c r="C1448" s="99">
        <v>339.74519279999998</v>
      </c>
    </row>
    <row r="1449" spans="2:3">
      <c r="B1449" s="6" t="s">
        <v>687</v>
      </c>
      <c r="C1449" s="99">
        <v>339</v>
      </c>
    </row>
    <row r="1450" spans="2:3">
      <c r="B1450" s="6" t="s">
        <v>688</v>
      </c>
      <c r="C1450" s="99">
        <v>337.38397200000003</v>
      </c>
    </row>
    <row r="1451" spans="2:3">
      <c r="B1451" s="6" t="s">
        <v>774</v>
      </c>
      <c r="C1451" s="99">
        <v>335.42088612499998</v>
      </c>
    </row>
    <row r="1452" spans="2:3">
      <c r="B1452" s="6" t="s">
        <v>944</v>
      </c>
      <c r="C1452" s="99">
        <v>335.24</v>
      </c>
    </row>
    <row r="1453" spans="2:3">
      <c r="B1453" s="6" t="s">
        <v>862</v>
      </c>
      <c r="C1453" s="99">
        <v>334</v>
      </c>
    </row>
    <row r="1454" spans="2:3">
      <c r="B1454" s="6" t="s">
        <v>946</v>
      </c>
      <c r="C1454" s="99">
        <v>325.27999999999997</v>
      </c>
    </row>
    <row r="1455" spans="2:3">
      <c r="B1455" s="6" t="s">
        <v>947</v>
      </c>
      <c r="C1455" s="99">
        <v>324.41910000000001</v>
      </c>
    </row>
    <row r="1456" spans="2:3">
      <c r="B1456" s="6" t="s">
        <v>948</v>
      </c>
      <c r="C1456" s="99">
        <v>322.13841412800002</v>
      </c>
    </row>
    <row r="1457" spans="2:3">
      <c r="B1457" s="6" t="s">
        <v>866</v>
      </c>
      <c r="C1457" s="99">
        <v>321.73759999999999</v>
      </c>
    </row>
    <row r="1458" spans="2:3">
      <c r="B1458" s="6" t="s">
        <v>952</v>
      </c>
      <c r="C1458" s="99">
        <v>320</v>
      </c>
    </row>
    <row r="1459" spans="2:3">
      <c r="B1459" s="6" t="s">
        <v>871</v>
      </c>
      <c r="C1459" s="99">
        <v>320</v>
      </c>
    </row>
    <row r="1460" spans="2:3">
      <c r="B1460" s="6" t="s">
        <v>872</v>
      </c>
      <c r="C1460" s="99">
        <v>318.39960000000002</v>
      </c>
    </row>
    <row r="1461" spans="2:3">
      <c r="B1461" s="6" t="s">
        <v>870</v>
      </c>
      <c r="C1461" s="99">
        <v>316</v>
      </c>
    </row>
    <row r="1462" spans="2:3">
      <c r="B1462" s="6" t="s">
        <v>784</v>
      </c>
      <c r="C1462" s="99">
        <v>315.29000000000002</v>
      </c>
    </row>
    <row r="1463" spans="2:3">
      <c r="B1463" s="6" t="s">
        <v>785</v>
      </c>
      <c r="C1463" s="99">
        <v>314.41000000000003</v>
      </c>
    </row>
    <row r="1464" spans="2:3">
      <c r="B1464" s="6" t="s">
        <v>703</v>
      </c>
      <c r="C1464" s="99">
        <v>313.097553</v>
      </c>
    </row>
    <row r="1465" spans="2:3">
      <c r="B1465" s="6" t="s">
        <v>704</v>
      </c>
      <c r="C1465" s="99">
        <v>312.75268199999999</v>
      </c>
    </row>
    <row r="1466" spans="2:3">
      <c r="B1466" s="6" t="s">
        <v>705</v>
      </c>
      <c r="C1466" s="99">
        <v>310.31</v>
      </c>
    </row>
    <row r="1467" spans="2:3">
      <c r="B1467" s="6" t="s">
        <v>623</v>
      </c>
      <c r="C1467" s="99">
        <v>307.52</v>
      </c>
    </row>
    <row r="1468" spans="2:3">
      <c r="B1468" s="6" t="s">
        <v>624</v>
      </c>
      <c r="C1468" s="99">
        <v>307.11986567999998</v>
      </c>
    </row>
    <row r="1469" spans="2:3">
      <c r="B1469" s="6" t="s">
        <v>708</v>
      </c>
      <c r="C1469" s="99">
        <v>307</v>
      </c>
    </row>
    <row r="1470" spans="2:3">
      <c r="B1470" s="6" t="s">
        <v>709</v>
      </c>
      <c r="C1470" s="99">
        <v>305.11439999999999</v>
      </c>
    </row>
    <row r="1471" spans="2:3">
      <c r="B1471" s="6" t="s">
        <v>626</v>
      </c>
      <c r="C1471" s="99">
        <v>304</v>
      </c>
    </row>
    <row r="1472" spans="2:3">
      <c r="B1472" s="6" t="s">
        <v>885</v>
      </c>
      <c r="C1472" s="99">
        <v>303.03190000000001</v>
      </c>
    </row>
    <row r="1473" spans="2:3">
      <c r="B1473" s="6" t="s">
        <v>889</v>
      </c>
      <c r="C1473" s="99">
        <v>300.82190000000003</v>
      </c>
    </row>
    <row r="1474" spans="2:3">
      <c r="B1474" s="6" t="s">
        <v>886</v>
      </c>
      <c r="C1474" s="99">
        <v>300.23</v>
      </c>
    </row>
    <row r="1475" spans="2:3">
      <c r="B1475" s="6" t="s">
        <v>887</v>
      </c>
      <c r="C1475" s="99">
        <v>298</v>
      </c>
    </row>
    <row r="1476" spans="2:3">
      <c r="B1476" s="6" t="s">
        <v>801</v>
      </c>
      <c r="C1476" s="99">
        <v>295.63659933553203</v>
      </c>
    </row>
    <row r="1477" spans="2:3">
      <c r="B1477" s="6" t="s">
        <v>802</v>
      </c>
      <c r="C1477" s="99">
        <v>295.22000000000003</v>
      </c>
    </row>
    <row r="1478" spans="2:3">
      <c r="B1478" s="6" t="s">
        <v>803</v>
      </c>
      <c r="C1478" s="99">
        <v>295</v>
      </c>
    </row>
    <row r="1479" spans="2:3">
      <c r="B1479" s="6" t="s">
        <v>804</v>
      </c>
      <c r="C1479" s="99">
        <v>293.34992</v>
      </c>
    </row>
    <row r="1480" spans="2:3">
      <c r="B1480" s="6" t="s">
        <v>805</v>
      </c>
      <c r="C1480" s="99">
        <v>292</v>
      </c>
    </row>
    <row r="1481" spans="2:3">
      <c r="B1481" s="6" t="s">
        <v>806</v>
      </c>
      <c r="C1481" s="99">
        <v>291.19924500000002</v>
      </c>
    </row>
    <row r="1482" spans="2:3">
      <c r="B1482" s="6" t="s">
        <v>807</v>
      </c>
      <c r="C1482" s="99">
        <v>291.1848</v>
      </c>
    </row>
    <row r="1483" spans="2:3">
      <c r="B1483" s="6" t="s">
        <v>815</v>
      </c>
      <c r="C1483" s="99">
        <v>289.27920774765602</v>
      </c>
    </row>
    <row r="1484" spans="2:3">
      <c r="B1484" s="6" t="s">
        <v>899</v>
      </c>
      <c r="C1484" s="99">
        <v>288.81823874999998</v>
      </c>
    </row>
    <row r="1485" spans="2:3">
      <c r="B1485" s="6" t="s">
        <v>1075</v>
      </c>
      <c r="C1485" s="99">
        <v>288.55799999999999</v>
      </c>
    </row>
    <row r="1486" spans="2:3">
      <c r="B1486" s="6" t="s">
        <v>1076</v>
      </c>
      <c r="C1486" s="99">
        <v>288.51072299999998</v>
      </c>
    </row>
    <row r="1487" spans="2:3">
      <c r="B1487" s="6" t="s">
        <v>812</v>
      </c>
      <c r="C1487" s="99">
        <v>286.5</v>
      </c>
    </row>
    <row r="1488" spans="2:3">
      <c r="B1488" s="6" t="s">
        <v>813</v>
      </c>
      <c r="C1488" s="99">
        <v>285</v>
      </c>
    </row>
    <row r="1489" spans="2:3">
      <c r="B1489" s="6" t="s">
        <v>726</v>
      </c>
      <c r="C1489" s="99">
        <v>281.80799999999999</v>
      </c>
    </row>
    <row r="1490" spans="2:3">
      <c r="B1490" s="6" t="s">
        <v>727</v>
      </c>
      <c r="C1490" s="99">
        <v>281.7</v>
      </c>
    </row>
    <row r="1491" spans="2:3">
      <c r="B1491" s="6" t="s">
        <v>900</v>
      </c>
      <c r="C1491" s="99">
        <v>281</v>
      </c>
    </row>
    <row r="1492" spans="2:3">
      <c r="B1492" s="6" t="s">
        <v>901</v>
      </c>
      <c r="C1492" s="99">
        <v>279.504885</v>
      </c>
    </row>
    <row r="1493" spans="2:3">
      <c r="B1493" s="6" t="s">
        <v>730</v>
      </c>
      <c r="C1493" s="99">
        <v>278.34505344600001</v>
      </c>
    </row>
    <row r="1494" spans="2:3">
      <c r="B1494" s="6" t="s">
        <v>731</v>
      </c>
      <c r="C1494" s="99">
        <v>278.32299999999998</v>
      </c>
    </row>
    <row r="1495" spans="2:3">
      <c r="B1495" s="6" t="s">
        <v>643</v>
      </c>
      <c r="C1495" s="99">
        <v>278</v>
      </c>
    </row>
    <row r="1496" spans="2:3">
      <c r="B1496" s="6" t="s">
        <v>644</v>
      </c>
      <c r="C1496" s="99">
        <v>276.745</v>
      </c>
    </row>
    <row r="1497" spans="2:3">
      <c r="B1497" s="6" t="s">
        <v>645</v>
      </c>
      <c r="C1497" s="99">
        <v>276.10088000000002</v>
      </c>
    </row>
    <row r="1498" spans="2:3">
      <c r="B1498" s="6" t="s">
        <v>646</v>
      </c>
      <c r="C1498" s="99">
        <v>275.45312000000001</v>
      </c>
    </row>
    <row r="1499" spans="2:3">
      <c r="B1499" s="6" t="s">
        <v>732</v>
      </c>
      <c r="C1499" s="99">
        <v>275</v>
      </c>
    </row>
    <row r="1500" spans="2:3">
      <c r="B1500" s="6" t="s">
        <v>733</v>
      </c>
      <c r="C1500" s="99">
        <v>273.37</v>
      </c>
    </row>
    <row r="1501" spans="2:3">
      <c r="B1501" s="6" t="s">
        <v>905</v>
      </c>
      <c r="C1501" s="99">
        <v>273.30399999999997</v>
      </c>
    </row>
    <row r="1502" spans="2:3">
      <c r="B1502" s="6" t="s">
        <v>902</v>
      </c>
      <c r="C1502" s="99">
        <v>273</v>
      </c>
    </row>
    <row r="1503" spans="2:3">
      <c r="B1503" s="6" t="s">
        <v>823</v>
      </c>
      <c r="C1503" s="99">
        <v>271.76</v>
      </c>
    </row>
    <row r="1504" spans="2:3">
      <c r="B1504" s="6" t="s">
        <v>824</v>
      </c>
      <c r="C1504" s="99">
        <v>271.56599999999997</v>
      </c>
    </row>
    <row r="1505" spans="2:3">
      <c r="B1505" s="6" t="s">
        <v>825</v>
      </c>
      <c r="C1505" s="99">
        <v>269.54000000000002</v>
      </c>
    </row>
    <row r="1506" spans="2:3">
      <c r="B1506" s="6" t="s">
        <v>909</v>
      </c>
      <c r="C1506" s="99">
        <v>269.1404</v>
      </c>
    </row>
    <row r="1507" spans="2:3">
      <c r="B1507" s="6" t="s">
        <v>910</v>
      </c>
      <c r="C1507" s="99">
        <v>267.88319999999999</v>
      </c>
    </row>
    <row r="1508" spans="2:3">
      <c r="B1508" s="6" t="s">
        <v>911</v>
      </c>
      <c r="C1508" s="99">
        <v>266.185968</v>
      </c>
    </row>
    <row r="1509" spans="2:3">
      <c r="B1509" s="6" t="s">
        <v>828</v>
      </c>
      <c r="C1509" s="99">
        <v>266</v>
      </c>
    </row>
    <row r="1510" spans="2:3">
      <c r="B1510" s="6" t="s">
        <v>742</v>
      </c>
      <c r="C1510" s="99">
        <v>264.79367643</v>
      </c>
    </row>
    <row r="1511" spans="2:3">
      <c r="B1511" s="6" t="s">
        <v>743</v>
      </c>
      <c r="C1511" s="99">
        <v>264</v>
      </c>
    </row>
    <row r="1512" spans="2:3">
      <c r="B1512" s="6" t="s">
        <v>744</v>
      </c>
      <c r="C1512" s="99">
        <v>263.89760000000001</v>
      </c>
    </row>
    <row r="1513" spans="2:3">
      <c r="B1513" s="6" t="s">
        <v>745</v>
      </c>
      <c r="C1513" s="99">
        <v>263.53120999999999</v>
      </c>
    </row>
    <row r="1514" spans="2:3">
      <c r="B1514" s="6" t="s">
        <v>661</v>
      </c>
      <c r="C1514" s="99">
        <v>263.214</v>
      </c>
    </row>
    <row r="1515" spans="2:3">
      <c r="B1515" s="6" t="s">
        <v>662</v>
      </c>
      <c r="C1515" s="99">
        <v>261.2</v>
      </c>
    </row>
    <row r="1516" spans="2:3">
      <c r="B1516" s="6" t="s">
        <v>582</v>
      </c>
      <c r="C1516" s="99">
        <v>259.81638170000002</v>
      </c>
    </row>
    <row r="1517" spans="2:3">
      <c r="B1517" s="6" t="s">
        <v>756</v>
      </c>
      <c r="C1517" s="99">
        <v>256.52</v>
      </c>
    </row>
    <row r="1518" spans="2:3">
      <c r="B1518" s="6" t="s">
        <v>757</v>
      </c>
      <c r="C1518" s="99">
        <v>255.21503999999999</v>
      </c>
    </row>
    <row r="1519" spans="2:3">
      <c r="B1519" s="6" t="s">
        <v>843</v>
      </c>
      <c r="C1519" s="99">
        <v>255</v>
      </c>
    </row>
    <row r="1520" spans="2:3">
      <c r="B1520" s="6" t="s">
        <v>844</v>
      </c>
      <c r="C1520" s="99">
        <v>254.22</v>
      </c>
    </row>
    <row r="1521" spans="2:3">
      <c r="B1521" s="6" t="s">
        <v>845</v>
      </c>
      <c r="C1521" s="99">
        <v>253.43948384999999</v>
      </c>
    </row>
    <row r="1522" spans="2:3">
      <c r="B1522" s="6" t="s">
        <v>759</v>
      </c>
      <c r="C1522" s="99">
        <v>253.30799999999999</v>
      </c>
    </row>
    <row r="1523" spans="2:3">
      <c r="B1523" s="6" t="s">
        <v>760</v>
      </c>
      <c r="C1523" s="99">
        <v>252.8</v>
      </c>
    </row>
    <row r="1524" spans="2:3">
      <c r="B1524" s="6" t="s">
        <v>761</v>
      </c>
      <c r="C1524" s="99">
        <v>252.54819168584999</v>
      </c>
    </row>
    <row r="1525" spans="2:3">
      <c r="B1525" s="6" t="s">
        <v>762</v>
      </c>
      <c r="C1525" s="99">
        <v>252.32</v>
      </c>
    </row>
    <row r="1526" spans="2:3">
      <c r="B1526" s="6" t="s">
        <v>673</v>
      </c>
      <c r="C1526" s="99">
        <v>250.41</v>
      </c>
    </row>
    <row r="1527" spans="2:3">
      <c r="B1527" s="6" t="s">
        <v>763</v>
      </c>
      <c r="C1527" s="99">
        <v>249.36</v>
      </c>
    </row>
    <row r="1528" spans="2:3">
      <c r="B1528" s="6" t="s">
        <v>764</v>
      </c>
      <c r="C1528" s="99">
        <v>249</v>
      </c>
    </row>
    <row r="1529" spans="2:3">
      <c r="B1529" s="6" t="s">
        <v>858</v>
      </c>
      <c r="C1529" s="99">
        <v>248.74879999999999</v>
      </c>
    </row>
    <row r="1530" spans="2:3">
      <c r="B1530" s="6" t="s">
        <v>769</v>
      </c>
      <c r="C1530" s="99">
        <v>241.44</v>
      </c>
    </row>
    <row r="1531" spans="2:3">
      <c r="B1531" s="6" t="s">
        <v>767</v>
      </c>
      <c r="C1531" s="99">
        <v>241.3974</v>
      </c>
    </row>
    <row r="1532" spans="2:3">
      <c r="B1532" s="6" t="s">
        <v>768</v>
      </c>
      <c r="C1532" s="99">
        <v>241</v>
      </c>
    </row>
    <row r="1533" spans="2:3">
      <c r="B1533" s="6" t="s">
        <v>766</v>
      </c>
      <c r="C1533" s="99">
        <v>240.5</v>
      </c>
    </row>
    <row r="1534" spans="2:3">
      <c r="B1534" s="6" t="s">
        <v>682</v>
      </c>
      <c r="C1534" s="99">
        <v>239.54499999999999</v>
      </c>
    </row>
    <row r="1535" spans="2:3">
      <c r="B1535" s="6" t="s">
        <v>683</v>
      </c>
      <c r="C1535" s="99">
        <v>237.50399999999999</v>
      </c>
    </row>
    <row r="1536" spans="2:3">
      <c r="B1536" s="6" t="s">
        <v>684</v>
      </c>
      <c r="C1536" s="99">
        <v>237.39580000000001</v>
      </c>
    </row>
    <row r="1537" spans="2:3">
      <c r="B1537" s="6" t="s">
        <v>771</v>
      </c>
      <c r="C1537" s="99">
        <v>237.2</v>
      </c>
    </row>
    <row r="1538" spans="2:3">
      <c r="B1538" s="6" t="s">
        <v>772</v>
      </c>
      <c r="C1538" s="99">
        <v>236.17</v>
      </c>
    </row>
    <row r="1539" spans="2:3">
      <c r="B1539" s="6" t="s">
        <v>773</v>
      </c>
      <c r="C1539" s="99">
        <v>235.072</v>
      </c>
    </row>
    <row r="1540" spans="2:3">
      <c r="B1540" s="6" t="s">
        <v>686</v>
      </c>
      <c r="C1540" s="99">
        <v>235</v>
      </c>
    </row>
    <row r="1541" spans="2:3">
      <c r="B1541" s="6" t="s">
        <v>685</v>
      </c>
      <c r="C1541" s="99">
        <v>234.33</v>
      </c>
    </row>
    <row r="1542" spans="2:3">
      <c r="B1542" s="6" t="s">
        <v>603</v>
      </c>
      <c r="C1542" s="99">
        <v>234.1</v>
      </c>
    </row>
    <row r="1543" spans="2:3">
      <c r="B1543" s="6" t="s">
        <v>604</v>
      </c>
      <c r="C1543" s="99">
        <v>233.20400000000001</v>
      </c>
    </row>
    <row r="1544" spans="2:3">
      <c r="B1544" s="6" t="s">
        <v>605</v>
      </c>
      <c r="C1544" s="99">
        <v>232.44239999999999</v>
      </c>
    </row>
    <row r="1545" spans="2:3">
      <c r="B1545" s="6" t="s">
        <v>689</v>
      </c>
      <c r="C1545" s="99">
        <v>231.82249999999999</v>
      </c>
    </row>
    <row r="1546" spans="2:3">
      <c r="B1546" s="6" t="s">
        <v>690</v>
      </c>
      <c r="C1546" s="99">
        <v>231.50743931</v>
      </c>
    </row>
    <row r="1547" spans="2:3">
      <c r="B1547" s="6" t="s">
        <v>691</v>
      </c>
      <c r="C1547" s="99">
        <v>230.41800000000001</v>
      </c>
    </row>
    <row r="1548" spans="2:3">
      <c r="B1548" s="6" t="s">
        <v>775</v>
      </c>
      <c r="C1548" s="99">
        <v>229.94228000000001</v>
      </c>
    </row>
    <row r="1549" spans="2:3">
      <c r="B1549" s="6" t="s">
        <v>779</v>
      </c>
      <c r="C1549" s="99">
        <v>229.3</v>
      </c>
    </row>
    <row r="1550" spans="2:3">
      <c r="B1550" s="6" t="s">
        <v>863</v>
      </c>
      <c r="C1550" s="99">
        <v>228.48480000000001</v>
      </c>
    </row>
    <row r="1551" spans="2:3">
      <c r="B1551" s="6" t="s">
        <v>780</v>
      </c>
      <c r="C1551" s="99">
        <v>227.2123277</v>
      </c>
    </row>
    <row r="1552" spans="2:3">
      <c r="B1552" s="6" t="s">
        <v>781</v>
      </c>
      <c r="C1552" s="99">
        <v>224.6832</v>
      </c>
    </row>
    <row r="1553" spans="2:3">
      <c r="B1553" s="6" t="s">
        <v>782</v>
      </c>
      <c r="C1553" s="99">
        <v>224.03216</v>
      </c>
    </row>
    <row r="1554" spans="2:3">
      <c r="B1554" s="6" t="s">
        <v>867</v>
      </c>
      <c r="C1554" s="99">
        <v>223.6644</v>
      </c>
    </row>
    <row r="1555" spans="2:3">
      <c r="B1555" s="6" t="s">
        <v>868</v>
      </c>
      <c r="C1555" s="99">
        <v>223.584</v>
      </c>
    </row>
    <row r="1556" spans="2:3">
      <c r="B1556" s="6" t="s">
        <v>869</v>
      </c>
      <c r="C1556" s="99">
        <v>223.1</v>
      </c>
    </row>
    <row r="1557" spans="2:3">
      <c r="B1557" s="6" t="s">
        <v>700</v>
      </c>
      <c r="C1557" s="99">
        <v>222.81</v>
      </c>
    </row>
    <row r="1558" spans="2:3">
      <c r="B1558" s="6" t="s">
        <v>701</v>
      </c>
      <c r="C1558" s="99">
        <v>222.4</v>
      </c>
    </row>
    <row r="1559" spans="2:3">
      <c r="B1559" s="6" t="s">
        <v>702</v>
      </c>
      <c r="C1559" s="99">
        <v>222.263373</v>
      </c>
    </row>
    <row r="1560" spans="2:3">
      <c r="B1560" s="6" t="s">
        <v>620</v>
      </c>
      <c r="C1560" s="99">
        <v>220</v>
      </c>
    </row>
    <row r="1561" spans="2:3">
      <c r="B1561" s="6" t="s">
        <v>621</v>
      </c>
      <c r="C1561" s="99">
        <v>219.34</v>
      </c>
    </row>
    <row r="1562" spans="2:3">
      <c r="B1562" s="6" t="s">
        <v>713</v>
      </c>
      <c r="C1562" s="99">
        <v>218.96520000000001</v>
      </c>
    </row>
    <row r="1563" spans="2:3">
      <c r="B1563" s="6" t="s">
        <v>714</v>
      </c>
      <c r="C1563" s="99">
        <v>218.48837</v>
      </c>
    </row>
    <row r="1564" spans="2:3">
      <c r="B1564" s="6" t="s">
        <v>715</v>
      </c>
      <c r="C1564" s="99">
        <v>218.12</v>
      </c>
    </row>
    <row r="1565" spans="2:3">
      <c r="B1565" s="6" t="s">
        <v>627</v>
      </c>
      <c r="C1565" s="99">
        <v>217.8442</v>
      </c>
    </row>
    <row r="1566" spans="2:3">
      <c r="B1566" s="6" t="s">
        <v>631</v>
      </c>
      <c r="C1566" s="99">
        <v>217.6</v>
      </c>
    </row>
    <row r="1567" spans="2:3">
      <c r="B1567" s="6" t="s">
        <v>716</v>
      </c>
      <c r="C1567" s="99">
        <v>213.09628739999999</v>
      </c>
    </row>
    <row r="1568" spans="2:3">
      <c r="B1568" s="6" t="s">
        <v>717</v>
      </c>
      <c r="C1568" s="99">
        <v>213</v>
      </c>
    </row>
    <row r="1569" spans="2:3">
      <c r="B1569" s="6" t="s">
        <v>799</v>
      </c>
      <c r="C1569" s="99">
        <v>213</v>
      </c>
    </row>
    <row r="1570" spans="2:3">
      <c r="B1570" s="6" t="s">
        <v>1048</v>
      </c>
      <c r="C1570" s="99">
        <v>212.8</v>
      </c>
    </row>
    <row r="1571" spans="2:3">
      <c r="B1571" s="6" t="s">
        <v>800</v>
      </c>
      <c r="C1571" s="99">
        <v>212.71646999999999</v>
      </c>
    </row>
    <row r="1572" spans="2:3">
      <c r="B1572" s="6" t="s">
        <v>635</v>
      </c>
      <c r="C1572" s="99">
        <v>212.33743999999999</v>
      </c>
    </row>
    <row r="1573" spans="2:3">
      <c r="B1573" s="6" t="s">
        <v>719</v>
      </c>
      <c r="C1573" s="99">
        <v>212.05</v>
      </c>
    </row>
    <row r="1574" spans="2:3">
      <c r="B1574" s="6" t="s">
        <v>720</v>
      </c>
      <c r="C1574" s="99">
        <v>211.89797999999999</v>
      </c>
    </row>
    <row r="1575" spans="2:3">
      <c r="B1575" s="6" t="s">
        <v>721</v>
      </c>
      <c r="C1575" s="99">
        <v>211.4</v>
      </c>
    </row>
    <row r="1576" spans="2:3">
      <c r="B1576" s="6" t="s">
        <v>722</v>
      </c>
      <c r="C1576" s="99">
        <v>211</v>
      </c>
    </row>
    <row r="1577" spans="2:3">
      <c r="B1577" s="6" t="s">
        <v>808</v>
      </c>
      <c r="C1577" s="99">
        <v>210</v>
      </c>
    </row>
    <row r="1578" spans="2:3">
      <c r="B1578" s="6" t="s">
        <v>724</v>
      </c>
      <c r="C1578" s="99">
        <v>209.944727</v>
      </c>
    </row>
    <row r="1579" spans="2:3">
      <c r="B1579" s="6" t="s">
        <v>725</v>
      </c>
      <c r="C1579" s="99">
        <v>208.78296</v>
      </c>
    </row>
    <row r="1580" spans="2:3">
      <c r="B1580" s="6" t="s">
        <v>641</v>
      </c>
      <c r="C1580" s="99">
        <v>208.08</v>
      </c>
    </row>
    <row r="1581" spans="2:3">
      <c r="B1581" s="6" t="s">
        <v>642</v>
      </c>
      <c r="C1581" s="99">
        <v>207.34399999999999</v>
      </c>
    </row>
    <row r="1582" spans="2:3">
      <c r="B1582" s="6" t="s">
        <v>565</v>
      </c>
      <c r="C1582" s="99">
        <v>206.73</v>
      </c>
    </row>
    <row r="1583" spans="2:3">
      <c r="B1583" s="6" t="s">
        <v>728</v>
      </c>
      <c r="C1583" s="99">
        <v>206.58287999999999</v>
      </c>
    </row>
    <row r="1584" spans="2:3">
      <c r="B1584" s="6" t="s">
        <v>729</v>
      </c>
      <c r="C1584" s="99">
        <v>205</v>
      </c>
    </row>
    <row r="1585" spans="2:3">
      <c r="B1585" s="6" t="s">
        <v>648</v>
      </c>
      <c r="C1585" s="99">
        <v>204.50484</v>
      </c>
    </row>
    <row r="1586" spans="2:3">
      <c r="B1586" s="6" t="s">
        <v>649</v>
      </c>
      <c r="C1586" s="99">
        <v>204.27372</v>
      </c>
    </row>
    <row r="1587" spans="2:3">
      <c r="B1587" s="6" t="s">
        <v>650</v>
      </c>
      <c r="C1587" s="99">
        <v>204.05879999999999</v>
      </c>
    </row>
    <row r="1588" spans="2:3">
      <c r="B1588" s="6" t="s">
        <v>818</v>
      </c>
      <c r="C1588" s="99">
        <v>203.31</v>
      </c>
    </row>
    <row r="1589" spans="2:3">
      <c r="B1589" s="6" t="s">
        <v>819</v>
      </c>
      <c r="C1589" s="99">
        <v>203</v>
      </c>
    </row>
    <row r="1590" spans="2:3">
      <c r="B1590" s="6" t="s">
        <v>820</v>
      </c>
      <c r="C1590" s="99">
        <v>202.24</v>
      </c>
    </row>
    <row r="1591" spans="2:3">
      <c r="B1591" s="6" t="s">
        <v>904</v>
      </c>
      <c r="C1591" s="99">
        <v>202.1472</v>
      </c>
    </row>
    <row r="1592" spans="2:3">
      <c r="B1592" s="6" t="s">
        <v>739</v>
      </c>
      <c r="C1592" s="99">
        <v>200.97040559999999</v>
      </c>
    </row>
    <row r="1593" spans="2:3">
      <c r="B1593" s="6" t="s">
        <v>906</v>
      </c>
      <c r="C1593" s="99">
        <v>200.88</v>
      </c>
    </row>
    <row r="1594" spans="2:3">
      <c r="B1594" s="6" t="s">
        <v>740</v>
      </c>
      <c r="C1594" s="99">
        <v>200.74</v>
      </c>
    </row>
    <row r="1595" spans="2:3">
      <c r="B1595" s="6" t="s">
        <v>741</v>
      </c>
      <c r="C1595" s="99">
        <v>200.5</v>
      </c>
    </row>
    <row r="1596" spans="2:3">
      <c r="B1596" s="6" t="s">
        <v>658</v>
      </c>
      <c r="C1596" s="99">
        <v>198.98659000000001</v>
      </c>
    </row>
    <row r="1597" spans="2:3">
      <c r="B1597" s="6" t="s">
        <v>826</v>
      </c>
      <c r="C1597" s="99">
        <v>198</v>
      </c>
    </row>
    <row r="1598" spans="2:3">
      <c r="B1598" s="6" t="s">
        <v>827</v>
      </c>
      <c r="C1598" s="99">
        <v>197.6</v>
      </c>
    </row>
    <row r="1599" spans="2:3">
      <c r="B1599" s="6" t="s">
        <v>659</v>
      </c>
      <c r="C1599" s="99">
        <v>193.83840000000001</v>
      </c>
    </row>
    <row r="1600" spans="2:3">
      <c r="B1600" s="6" t="s">
        <v>660</v>
      </c>
      <c r="C1600" s="99">
        <v>192.97512</v>
      </c>
    </row>
    <row r="1601" spans="2:3">
      <c r="B1601" s="6" t="s">
        <v>579</v>
      </c>
      <c r="C1601" s="99">
        <v>192.75839999999999</v>
      </c>
    </row>
    <row r="1602" spans="2:3">
      <c r="B1602" s="6" t="s">
        <v>580</v>
      </c>
      <c r="C1602" s="99">
        <v>192.47800000000001</v>
      </c>
    </row>
    <row r="1603" spans="2:3">
      <c r="B1603" s="6" t="s">
        <v>581</v>
      </c>
      <c r="C1603" s="99">
        <v>192</v>
      </c>
    </row>
    <row r="1604" spans="2:3">
      <c r="B1604" s="6" t="s">
        <v>583</v>
      </c>
      <c r="C1604" s="99">
        <v>192</v>
      </c>
    </row>
    <row r="1605" spans="2:3">
      <c r="B1605" s="6" t="s">
        <v>665</v>
      </c>
      <c r="C1605" s="99">
        <v>191.19</v>
      </c>
    </row>
    <row r="1606" spans="2:3">
      <c r="B1606" s="6" t="s">
        <v>666</v>
      </c>
      <c r="C1606" s="99">
        <v>190</v>
      </c>
    </row>
    <row r="1607" spans="2:3">
      <c r="B1607" s="6" t="s">
        <v>669</v>
      </c>
      <c r="C1607" s="99">
        <v>189.9</v>
      </c>
    </row>
    <row r="1608" spans="2:3">
      <c r="B1608" s="6" t="s">
        <v>584</v>
      </c>
      <c r="C1608" s="99">
        <v>189.82079999999999</v>
      </c>
    </row>
    <row r="1609" spans="2:3">
      <c r="B1609" s="6" t="s">
        <v>674</v>
      </c>
      <c r="C1609" s="99">
        <v>189.8</v>
      </c>
    </row>
    <row r="1610" spans="2:3">
      <c r="B1610" s="6" t="s">
        <v>670</v>
      </c>
      <c r="C1610" s="99">
        <v>189.6</v>
      </c>
    </row>
    <row r="1611" spans="2:3">
      <c r="B1611" s="6" t="s">
        <v>671</v>
      </c>
      <c r="C1611" s="99">
        <v>189</v>
      </c>
    </row>
    <row r="1612" spans="2:3">
      <c r="B1612" s="6" t="s">
        <v>672</v>
      </c>
      <c r="C1612" s="99">
        <v>189</v>
      </c>
    </row>
    <row r="1613" spans="2:3">
      <c r="B1613" s="6" t="s">
        <v>598</v>
      </c>
      <c r="C1613" s="99">
        <v>188.92679999999999</v>
      </c>
    </row>
    <row r="1614" spans="2:3">
      <c r="B1614" s="6" t="s">
        <v>758</v>
      </c>
      <c r="C1614" s="99">
        <v>187.48883459999999</v>
      </c>
    </row>
    <row r="1615" spans="2:3">
      <c r="B1615" s="6" t="s">
        <v>675</v>
      </c>
      <c r="C1615" s="99">
        <v>186.94</v>
      </c>
    </row>
    <row r="1616" spans="2:3">
      <c r="B1616" s="6" t="s">
        <v>676</v>
      </c>
      <c r="C1616" s="99">
        <v>186.8904</v>
      </c>
    </row>
    <row r="1617" spans="2:3">
      <c r="B1617" s="6" t="s">
        <v>677</v>
      </c>
      <c r="C1617" s="99">
        <v>184.7</v>
      </c>
    </row>
    <row r="1618" spans="2:3">
      <c r="B1618" s="6" t="s">
        <v>680</v>
      </c>
      <c r="C1618" s="99">
        <v>182.94399999999999</v>
      </c>
    </row>
    <row r="1619" spans="2:3">
      <c r="B1619" s="6" t="s">
        <v>678</v>
      </c>
      <c r="C1619" s="99">
        <v>182</v>
      </c>
    </row>
    <row r="1620" spans="2:3">
      <c r="B1620" s="6" t="s">
        <v>679</v>
      </c>
      <c r="C1620" s="99">
        <v>181.641582</v>
      </c>
    </row>
    <row r="1621" spans="2:3">
      <c r="B1621" s="6" t="s">
        <v>765</v>
      </c>
      <c r="C1621" s="99">
        <v>180</v>
      </c>
    </row>
    <row r="1622" spans="2:3">
      <c r="B1622" s="6" t="s">
        <v>681</v>
      </c>
      <c r="C1622" s="99">
        <v>179.47</v>
      </c>
    </row>
    <row r="1623" spans="2:3">
      <c r="B1623" s="6" t="s">
        <v>600</v>
      </c>
      <c r="C1623" s="99">
        <v>178.88</v>
      </c>
    </row>
    <row r="1624" spans="2:3">
      <c r="B1624" s="6" t="s">
        <v>601</v>
      </c>
      <c r="C1624" s="99">
        <v>178.55279999999999</v>
      </c>
    </row>
    <row r="1625" spans="2:3">
      <c r="B1625" s="6" t="s">
        <v>602</v>
      </c>
      <c r="C1625" s="99">
        <v>177.65</v>
      </c>
    </row>
    <row r="1626" spans="2:3">
      <c r="B1626" s="6" t="s">
        <v>607</v>
      </c>
      <c r="C1626" s="99">
        <v>175.99645860000001</v>
      </c>
    </row>
    <row r="1627" spans="2:3">
      <c r="B1627" s="6" t="s">
        <v>776</v>
      </c>
      <c r="C1627" s="99">
        <v>175.6</v>
      </c>
    </row>
    <row r="1628" spans="2:3">
      <c r="B1628" s="6" t="s">
        <v>777</v>
      </c>
      <c r="C1628" s="99">
        <v>175.2</v>
      </c>
    </row>
    <row r="1629" spans="2:3">
      <c r="B1629" s="6" t="s">
        <v>864</v>
      </c>
      <c r="C1629" s="99">
        <v>175.08</v>
      </c>
    </row>
    <row r="1630" spans="2:3">
      <c r="B1630" s="6" t="s">
        <v>865</v>
      </c>
      <c r="C1630" s="99">
        <v>174.34</v>
      </c>
    </row>
    <row r="1631" spans="2:3">
      <c r="B1631" s="6" t="s">
        <v>617</v>
      </c>
      <c r="C1631" s="99">
        <v>174.25780800000001</v>
      </c>
    </row>
    <row r="1632" spans="2:3">
      <c r="B1632" s="6" t="s">
        <v>618</v>
      </c>
      <c r="C1632" s="99">
        <v>173.3724</v>
      </c>
    </row>
    <row r="1633" spans="2:3">
      <c r="B1633" s="6" t="s">
        <v>783</v>
      </c>
      <c r="C1633" s="99">
        <v>172.88</v>
      </c>
    </row>
    <row r="1634" spans="2:3">
      <c r="B1634" s="6" t="s">
        <v>619</v>
      </c>
      <c r="C1634" s="99">
        <v>172</v>
      </c>
    </row>
    <row r="1635" spans="2:3">
      <c r="B1635" s="6" t="s">
        <v>536</v>
      </c>
      <c r="C1635" s="99">
        <v>171.126</v>
      </c>
    </row>
    <row r="1636" spans="2:3">
      <c r="B1636" s="6" t="s">
        <v>537</v>
      </c>
      <c r="C1636" s="99">
        <v>170</v>
      </c>
    </row>
    <row r="1637" spans="2:3">
      <c r="B1637" s="6" t="s">
        <v>538</v>
      </c>
      <c r="C1637" s="99">
        <v>170</v>
      </c>
    </row>
    <row r="1638" spans="2:3">
      <c r="B1638" s="6" t="s">
        <v>539</v>
      </c>
      <c r="C1638" s="99">
        <v>168.68</v>
      </c>
    </row>
    <row r="1639" spans="2:3">
      <c r="B1639" s="6" t="s">
        <v>540</v>
      </c>
      <c r="C1639" s="99">
        <v>168.3</v>
      </c>
    </row>
    <row r="1640" spans="2:3">
      <c r="B1640" s="6" t="s">
        <v>541</v>
      </c>
      <c r="C1640" s="99">
        <v>167.62291200000001</v>
      </c>
    </row>
    <row r="1641" spans="2:3">
      <c r="B1641" s="6" t="s">
        <v>543</v>
      </c>
      <c r="C1641" s="99">
        <v>167.28</v>
      </c>
    </row>
    <row r="1642" spans="2:3">
      <c r="B1642" s="6" t="s">
        <v>545</v>
      </c>
      <c r="C1642" s="99">
        <v>167.142</v>
      </c>
    </row>
    <row r="1643" spans="2:3">
      <c r="B1643" s="6" t="s">
        <v>546</v>
      </c>
      <c r="C1643" s="99">
        <v>165.2</v>
      </c>
    </row>
    <row r="1644" spans="2:3">
      <c r="B1644" s="6" t="s">
        <v>622</v>
      </c>
      <c r="C1644" s="99">
        <v>164.71</v>
      </c>
    </row>
    <row r="1645" spans="2:3">
      <c r="B1645" s="6" t="s">
        <v>544</v>
      </c>
      <c r="C1645" s="99">
        <v>163</v>
      </c>
    </row>
    <row r="1646" spans="2:3">
      <c r="B1646" s="6" t="s">
        <v>625</v>
      </c>
      <c r="C1646" s="99">
        <v>162.9144</v>
      </c>
    </row>
    <row r="1647" spans="2:3">
      <c r="B1647" s="6" t="s">
        <v>542</v>
      </c>
      <c r="C1647" s="99">
        <v>162.87128663806399</v>
      </c>
    </row>
    <row r="1648" spans="2:3">
      <c r="B1648" s="6" t="s">
        <v>629</v>
      </c>
      <c r="C1648" s="99">
        <v>162.72</v>
      </c>
    </row>
    <row r="1649" spans="2:3">
      <c r="B1649" s="6" t="s">
        <v>630</v>
      </c>
      <c r="C1649" s="99">
        <v>162.1404</v>
      </c>
    </row>
    <row r="1650" spans="2:3">
      <c r="B1650" s="6" t="s">
        <v>633</v>
      </c>
      <c r="C1650" s="99">
        <v>161.9316</v>
      </c>
    </row>
    <row r="1651" spans="2:3">
      <c r="B1651" s="6" t="s">
        <v>632</v>
      </c>
      <c r="C1651" s="99">
        <v>161.77000000000001</v>
      </c>
    </row>
    <row r="1652" spans="2:3">
      <c r="B1652" s="6" t="s">
        <v>718</v>
      </c>
      <c r="C1652" s="99">
        <v>160.6</v>
      </c>
    </row>
    <row r="1653" spans="2:3">
      <c r="B1653" s="6" t="s">
        <v>474</v>
      </c>
      <c r="C1653" s="99">
        <v>159.84</v>
      </c>
    </row>
    <row r="1654" spans="2:3">
      <c r="B1654" s="6" t="s">
        <v>636</v>
      </c>
      <c r="C1654" s="99">
        <v>159.4</v>
      </c>
    </row>
    <row r="1655" spans="2:3">
      <c r="B1655" s="6" t="s">
        <v>637</v>
      </c>
      <c r="C1655" s="99">
        <v>159</v>
      </c>
    </row>
    <row r="1656" spans="2:3">
      <c r="B1656" s="6" t="s">
        <v>638</v>
      </c>
      <c r="C1656" s="99">
        <v>158.4</v>
      </c>
    </row>
    <row r="1657" spans="2:3">
      <c r="B1657" s="6" t="s">
        <v>639</v>
      </c>
      <c r="C1657" s="99">
        <v>156.63999999999999</v>
      </c>
    </row>
    <row r="1658" spans="2:3">
      <c r="B1658" s="6" t="s">
        <v>640</v>
      </c>
      <c r="C1658" s="99">
        <v>154.76632559999999</v>
      </c>
    </row>
    <row r="1659" spans="2:3">
      <c r="B1659" s="6" t="s">
        <v>559</v>
      </c>
      <c r="C1659" s="99">
        <v>154.2346168</v>
      </c>
    </row>
    <row r="1660" spans="2:3">
      <c r="B1660" s="6" t="s">
        <v>723</v>
      </c>
      <c r="C1660" s="99">
        <v>154.19999999999999</v>
      </c>
    </row>
    <row r="1661" spans="2:3">
      <c r="B1661" s="6" t="s">
        <v>561</v>
      </c>
      <c r="C1661" s="99">
        <v>154</v>
      </c>
    </row>
    <row r="1662" spans="2:3">
      <c r="B1662" s="6" t="s">
        <v>562</v>
      </c>
      <c r="C1662" s="99">
        <v>153</v>
      </c>
    </row>
    <row r="1663" spans="2:3">
      <c r="B1663" s="6" t="s">
        <v>563</v>
      </c>
      <c r="C1663" s="99">
        <v>153</v>
      </c>
    </row>
    <row r="1664" spans="2:3">
      <c r="B1664" s="6" t="s">
        <v>564</v>
      </c>
      <c r="C1664" s="99">
        <v>152.47999999999999</v>
      </c>
    </row>
    <row r="1665" spans="2:3">
      <c r="B1665" s="6" t="s">
        <v>481</v>
      </c>
      <c r="C1665" s="99">
        <v>152.25740640000001</v>
      </c>
    </row>
    <row r="1666" spans="2:3">
      <c r="B1666" s="6" t="s">
        <v>647</v>
      </c>
      <c r="C1666" s="99">
        <v>150.40639999999999</v>
      </c>
    </row>
    <row r="1667" spans="2:3">
      <c r="B1667" s="6" t="s">
        <v>822</v>
      </c>
      <c r="C1667" s="99">
        <v>150</v>
      </c>
    </row>
    <row r="1668" spans="2:3">
      <c r="B1668" s="6" t="s">
        <v>736</v>
      </c>
      <c r="C1668" s="99">
        <v>150</v>
      </c>
    </row>
    <row r="1669" spans="2:3">
      <c r="B1669" s="6" t="s">
        <v>737</v>
      </c>
      <c r="C1669" s="99">
        <v>150</v>
      </c>
    </row>
    <row r="1670" spans="2:3">
      <c r="B1670" s="6" t="s">
        <v>738</v>
      </c>
      <c r="C1670" s="99">
        <v>150</v>
      </c>
    </row>
    <row r="1671" spans="2:3">
      <c r="B1671" s="6" t="s">
        <v>576</v>
      </c>
      <c r="C1671" s="99">
        <v>150</v>
      </c>
    </row>
    <row r="1672" spans="2:3">
      <c r="B1672" s="6" t="s">
        <v>492</v>
      </c>
      <c r="C1672" s="99">
        <v>148.55000000000001</v>
      </c>
    </row>
    <row r="1673" spans="2:3">
      <c r="B1673" s="6" t="s">
        <v>493</v>
      </c>
      <c r="C1673" s="99">
        <v>148.38839999999999</v>
      </c>
    </row>
    <row r="1674" spans="2:3">
      <c r="B1674" s="6" t="s">
        <v>577</v>
      </c>
      <c r="C1674" s="99">
        <v>148.2192</v>
      </c>
    </row>
    <row r="1675" spans="2:3">
      <c r="B1675" s="6" t="s">
        <v>578</v>
      </c>
      <c r="C1675" s="99">
        <v>147.78691674000001</v>
      </c>
    </row>
    <row r="1676" spans="2:3">
      <c r="B1676" s="6" t="s">
        <v>494</v>
      </c>
      <c r="C1676" s="99">
        <v>147.7824</v>
      </c>
    </row>
    <row r="1677" spans="2:3">
      <c r="B1677" s="6" t="s">
        <v>495</v>
      </c>
      <c r="C1677" s="99">
        <v>146.5</v>
      </c>
    </row>
    <row r="1678" spans="2:3">
      <c r="B1678" s="6" t="s">
        <v>496</v>
      </c>
      <c r="C1678" s="99">
        <v>145.76</v>
      </c>
    </row>
    <row r="1679" spans="2:3">
      <c r="B1679" s="6" t="s">
        <v>497</v>
      </c>
      <c r="C1679" s="99">
        <v>145.08179999999999</v>
      </c>
    </row>
    <row r="1680" spans="2:3">
      <c r="B1680" s="6" t="s">
        <v>498</v>
      </c>
      <c r="C1680" s="99">
        <v>144.48272</v>
      </c>
    </row>
    <row r="1681" spans="2:3">
      <c r="B1681" s="6" t="s">
        <v>499</v>
      </c>
      <c r="C1681" s="99">
        <v>143.69999999999999</v>
      </c>
    </row>
    <row r="1682" spans="2:3">
      <c r="B1682" s="6" t="s">
        <v>501</v>
      </c>
      <c r="C1682" s="99">
        <v>143.60300000000001</v>
      </c>
    </row>
    <row r="1683" spans="2:3">
      <c r="B1683" s="6" t="s">
        <v>502</v>
      </c>
      <c r="C1683" s="99">
        <v>143.50319999999999</v>
      </c>
    </row>
    <row r="1684" spans="2:3">
      <c r="B1684" s="6" t="s">
        <v>503</v>
      </c>
      <c r="C1684" s="99">
        <v>143.44040000000001</v>
      </c>
    </row>
    <row r="1685" spans="2:3">
      <c r="B1685" s="6" t="s">
        <v>504</v>
      </c>
      <c r="C1685" s="99">
        <v>142.50360000000001</v>
      </c>
    </row>
    <row r="1686" spans="2:3">
      <c r="B1686" s="6" t="s">
        <v>505</v>
      </c>
      <c r="C1686" s="99">
        <v>142.314266</v>
      </c>
    </row>
    <row r="1687" spans="2:3">
      <c r="B1687" s="6" t="s">
        <v>506</v>
      </c>
      <c r="C1687" s="99">
        <v>142</v>
      </c>
    </row>
    <row r="1688" spans="2:3">
      <c r="B1688" s="6" t="s">
        <v>586</v>
      </c>
      <c r="C1688" s="99">
        <v>142</v>
      </c>
    </row>
    <row r="1689" spans="2:3">
      <c r="B1689" s="6" t="s">
        <v>587</v>
      </c>
      <c r="C1689" s="99">
        <v>140.2724</v>
      </c>
    </row>
    <row r="1690" spans="2:3">
      <c r="B1690" s="6" t="s">
        <v>588</v>
      </c>
      <c r="C1690" s="99">
        <v>139.79385600000001</v>
      </c>
    </row>
    <row r="1691" spans="2:3">
      <c r="B1691" s="6" t="s">
        <v>589</v>
      </c>
      <c r="C1691" s="99">
        <v>139.206334</v>
      </c>
    </row>
    <row r="1692" spans="2:3">
      <c r="B1692" s="6" t="s">
        <v>594</v>
      </c>
      <c r="C1692" s="99">
        <v>139.12639999999999</v>
      </c>
    </row>
    <row r="1693" spans="2:3">
      <c r="B1693" s="6" t="s">
        <v>595</v>
      </c>
      <c r="C1693" s="99">
        <v>139.1148</v>
      </c>
    </row>
    <row r="1694" spans="2:3">
      <c r="B1694" s="6" t="s">
        <v>596</v>
      </c>
      <c r="C1694" s="99">
        <v>139.09664000000001</v>
      </c>
    </row>
    <row r="1695" spans="2:3">
      <c r="B1695" s="6" t="s">
        <v>1678</v>
      </c>
      <c r="C1695" s="99">
        <v>138.30000000000001</v>
      </c>
    </row>
    <row r="1696" spans="2:3">
      <c r="B1696" s="6" t="s">
        <v>597</v>
      </c>
      <c r="C1696" s="99">
        <v>137.91999999999999</v>
      </c>
    </row>
    <row r="1697" spans="2:3">
      <c r="B1697" s="6" t="s">
        <v>435</v>
      </c>
      <c r="C1697" s="99">
        <v>137.28</v>
      </c>
    </row>
    <row r="1698" spans="2:3">
      <c r="B1698" s="6" t="s">
        <v>599</v>
      </c>
      <c r="C1698" s="99">
        <v>137</v>
      </c>
    </row>
    <row r="1699" spans="2:3">
      <c r="B1699" s="6" t="s">
        <v>516</v>
      </c>
      <c r="C1699" s="99">
        <v>137</v>
      </c>
    </row>
    <row r="1700" spans="2:3">
      <c r="B1700" s="6" t="s">
        <v>517</v>
      </c>
      <c r="C1700" s="99">
        <v>136.94999999999999</v>
      </c>
    </row>
    <row r="1701" spans="2:3">
      <c r="B1701" s="6" t="s">
        <v>518</v>
      </c>
      <c r="C1701" s="99">
        <v>136.58760000000001</v>
      </c>
    </row>
    <row r="1702" spans="2:3">
      <c r="B1702" s="6" t="s">
        <v>521</v>
      </c>
      <c r="C1702" s="99">
        <v>136.47999999999999</v>
      </c>
    </row>
    <row r="1703" spans="2:3">
      <c r="B1703" s="6" t="s">
        <v>522</v>
      </c>
      <c r="C1703" s="99">
        <v>136.47999999999999</v>
      </c>
    </row>
    <row r="1704" spans="2:3">
      <c r="B1704" s="6" t="s">
        <v>606</v>
      </c>
      <c r="C1704" s="99">
        <v>136.12799999999999</v>
      </c>
    </row>
    <row r="1705" spans="2:3">
      <c r="B1705" s="6" t="s">
        <v>439</v>
      </c>
      <c r="C1705" s="99">
        <v>136.04</v>
      </c>
    </row>
    <row r="1706" spans="2:3">
      <c r="B1706" s="6" t="s">
        <v>440</v>
      </c>
      <c r="C1706" s="99">
        <v>136</v>
      </c>
    </row>
    <row r="1707" spans="2:3">
      <c r="B1707" s="6" t="s">
        <v>524</v>
      </c>
      <c r="C1707" s="99">
        <v>135.98400000000001</v>
      </c>
    </row>
    <row r="1708" spans="2:3">
      <c r="B1708" s="6" t="s">
        <v>523</v>
      </c>
      <c r="C1708" s="99">
        <v>135.52000000000001</v>
      </c>
    </row>
    <row r="1709" spans="2:3">
      <c r="B1709" s="6" t="s">
        <v>692</v>
      </c>
      <c r="C1709" s="99">
        <v>135.50748300000001</v>
      </c>
    </row>
    <row r="1710" spans="2:3">
      <c r="B1710" s="6" t="s">
        <v>696</v>
      </c>
      <c r="C1710" s="99">
        <v>135</v>
      </c>
    </row>
    <row r="1711" spans="2:3">
      <c r="B1711" s="6" t="s">
        <v>697</v>
      </c>
      <c r="C1711" s="99">
        <v>135</v>
      </c>
    </row>
    <row r="1712" spans="2:3">
      <c r="B1712" s="6" t="s">
        <v>698</v>
      </c>
      <c r="C1712" s="99">
        <v>134.80000000000001</v>
      </c>
    </row>
    <row r="1713" spans="2:3">
      <c r="B1713" s="6" t="s">
        <v>699</v>
      </c>
      <c r="C1713" s="99">
        <v>134.6472</v>
      </c>
    </row>
    <row r="1714" spans="2:3">
      <c r="B1714" s="6" t="s">
        <v>452</v>
      </c>
      <c r="C1714" s="99">
        <v>134.34479999999999</v>
      </c>
    </row>
    <row r="1715" spans="2:3">
      <c r="B1715" s="6" t="s">
        <v>371</v>
      </c>
      <c r="C1715" s="99">
        <v>134.18695679999999</v>
      </c>
    </row>
    <row r="1716" spans="2:3">
      <c r="B1716" s="6" t="s">
        <v>372</v>
      </c>
      <c r="C1716" s="99">
        <v>134.04839999999999</v>
      </c>
    </row>
    <row r="1717" spans="2:3">
      <c r="B1717" s="6" t="s">
        <v>373</v>
      </c>
      <c r="C1717" s="99">
        <v>134</v>
      </c>
    </row>
    <row r="1718" spans="2:3">
      <c r="B1718" s="6" t="s">
        <v>374</v>
      </c>
      <c r="C1718" s="99">
        <v>133.62799999999999</v>
      </c>
    </row>
    <row r="1719" spans="2:3">
      <c r="B1719" s="6" t="s">
        <v>534</v>
      </c>
      <c r="C1719" s="99">
        <v>133.61099999999999</v>
      </c>
    </row>
    <row r="1720" spans="2:3">
      <c r="B1720" s="6" t="s">
        <v>535</v>
      </c>
      <c r="C1720" s="99">
        <v>133.2576</v>
      </c>
    </row>
    <row r="1721" spans="2:3">
      <c r="B1721" s="6" t="s">
        <v>453</v>
      </c>
      <c r="C1721" s="99">
        <v>133.09</v>
      </c>
    </row>
    <row r="1722" spans="2:3">
      <c r="B1722" s="6" t="s">
        <v>454</v>
      </c>
      <c r="C1722" s="99">
        <v>133</v>
      </c>
    </row>
    <row r="1723" spans="2:3">
      <c r="B1723" s="6" t="s">
        <v>455</v>
      </c>
      <c r="C1723" s="99">
        <v>132.80000000000001</v>
      </c>
    </row>
    <row r="1724" spans="2:3">
      <c r="B1724" s="6" t="s">
        <v>456</v>
      </c>
      <c r="C1724" s="99">
        <v>132.68039999999999</v>
      </c>
    </row>
    <row r="1725" spans="2:3">
      <c r="B1725" s="6" t="s">
        <v>457</v>
      </c>
      <c r="C1725" s="99">
        <v>132.26759999999999</v>
      </c>
    </row>
    <row r="1726" spans="2:3">
      <c r="B1726" s="6" t="s">
        <v>461</v>
      </c>
      <c r="C1726" s="99">
        <v>132</v>
      </c>
    </row>
    <row r="1727" spans="2:3">
      <c r="B1727" s="6" t="s">
        <v>462</v>
      </c>
      <c r="C1727" s="99">
        <v>131.80000000000001</v>
      </c>
    </row>
    <row r="1728" spans="2:3">
      <c r="B1728" s="6" t="s">
        <v>463</v>
      </c>
      <c r="C1728" s="99">
        <v>131.80000000000001</v>
      </c>
    </row>
    <row r="1729" spans="2:3">
      <c r="B1729" s="6" t="s">
        <v>464</v>
      </c>
      <c r="C1729" s="99">
        <v>131.13640000000001</v>
      </c>
    </row>
    <row r="1730" spans="2:3">
      <c r="B1730" s="6" t="s">
        <v>465</v>
      </c>
      <c r="C1730" s="99">
        <v>129.828</v>
      </c>
    </row>
    <row r="1731" spans="2:3">
      <c r="B1731" s="6" t="s">
        <v>550</v>
      </c>
      <c r="C1731" s="99">
        <v>129.11000000000001</v>
      </c>
    </row>
    <row r="1732" spans="2:3">
      <c r="B1732" s="6" t="s">
        <v>547</v>
      </c>
      <c r="C1732" s="99">
        <v>128.885256</v>
      </c>
    </row>
    <row r="1733" spans="2:3">
      <c r="B1733" s="6" t="s">
        <v>548</v>
      </c>
      <c r="C1733" s="99">
        <v>128.71520000000001</v>
      </c>
    </row>
    <row r="1734" spans="2:3">
      <c r="B1734" s="6" t="s">
        <v>549</v>
      </c>
      <c r="C1734" s="99">
        <v>128.6</v>
      </c>
    </row>
    <row r="1735" spans="2:3">
      <c r="B1735" s="6" t="s">
        <v>634</v>
      </c>
      <c r="C1735" s="99">
        <v>128.09520000000001</v>
      </c>
    </row>
    <row r="1736" spans="2:3">
      <c r="B1736" s="6" t="s">
        <v>628</v>
      </c>
      <c r="C1736" s="99">
        <v>127.45</v>
      </c>
    </row>
    <row r="1737" spans="2:3">
      <c r="B1737" s="6" t="s">
        <v>554</v>
      </c>
      <c r="C1737" s="99">
        <v>127.2624</v>
      </c>
    </row>
    <row r="1738" spans="2:3">
      <c r="B1738" s="6" t="s">
        <v>555</v>
      </c>
      <c r="C1738" s="99">
        <v>127.1052</v>
      </c>
    </row>
    <row r="1739" spans="2:3">
      <c r="B1739" s="6" t="s">
        <v>556</v>
      </c>
      <c r="C1739" s="99">
        <v>126.19199999999999</v>
      </c>
    </row>
    <row r="1740" spans="2:3">
      <c r="B1740" s="6" t="s">
        <v>1972</v>
      </c>
      <c r="C1740" s="99">
        <v>126</v>
      </c>
    </row>
    <row r="1741" spans="2:3">
      <c r="B1741" s="6" t="s">
        <v>557</v>
      </c>
      <c r="C1741" s="99">
        <v>125.059</v>
      </c>
    </row>
    <row r="1742" spans="2:3">
      <c r="B1742" s="6" t="s">
        <v>558</v>
      </c>
      <c r="C1742" s="99">
        <v>124.846056</v>
      </c>
    </row>
    <row r="1743" spans="2:3">
      <c r="B1743" s="6" t="s">
        <v>560</v>
      </c>
      <c r="C1743" s="99">
        <v>124.236</v>
      </c>
    </row>
    <row r="1744" spans="2:3">
      <c r="B1744" s="6" t="s">
        <v>477</v>
      </c>
      <c r="C1744" s="99">
        <v>124</v>
      </c>
    </row>
    <row r="1745" spans="2:3">
      <c r="B1745" s="6" t="s">
        <v>478</v>
      </c>
      <c r="C1745" s="99">
        <v>123.80800000000001</v>
      </c>
    </row>
    <row r="1746" spans="2:3">
      <c r="B1746" s="6" t="s">
        <v>479</v>
      </c>
      <c r="C1746" s="99">
        <v>123.15</v>
      </c>
    </row>
    <row r="1747" spans="2:3">
      <c r="B1747" s="6" t="s">
        <v>566</v>
      </c>
      <c r="C1747" s="99">
        <v>122.4615</v>
      </c>
    </row>
    <row r="1748" spans="2:3">
      <c r="B1748" s="6" t="s">
        <v>399</v>
      </c>
      <c r="C1748" s="99">
        <v>122.38016399999999</v>
      </c>
    </row>
    <row r="1749" spans="2:3">
      <c r="B1749" s="6" t="s">
        <v>568</v>
      </c>
      <c r="C1749" s="99">
        <v>122.1</v>
      </c>
    </row>
    <row r="1750" spans="2:3">
      <c r="B1750" s="6" t="s">
        <v>569</v>
      </c>
      <c r="C1750" s="99">
        <v>121.7824</v>
      </c>
    </row>
    <row r="1751" spans="2:3">
      <c r="B1751" s="6" t="s">
        <v>567</v>
      </c>
      <c r="C1751" s="99">
        <v>121.6476</v>
      </c>
    </row>
    <row r="1752" spans="2:3">
      <c r="B1752" s="6" t="s">
        <v>734</v>
      </c>
      <c r="C1752" s="99">
        <v>121.6</v>
      </c>
    </row>
    <row r="1753" spans="2:3">
      <c r="B1753" s="6" t="s">
        <v>735</v>
      </c>
      <c r="C1753" s="99">
        <v>121</v>
      </c>
    </row>
    <row r="1754" spans="2:3">
      <c r="B1754" s="6" t="s">
        <v>821</v>
      </c>
      <c r="C1754" s="99">
        <v>120.6741</v>
      </c>
    </row>
    <row r="1755" spans="2:3">
      <c r="B1755" s="6" t="s">
        <v>654</v>
      </c>
      <c r="C1755" s="99">
        <v>120.28319999999999</v>
      </c>
    </row>
    <row r="1756" spans="2:3">
      <c r="B1756" s="6" t="s">
        <v>655</v>
      </c>
      <c r="C1756" s="99">
        <v>119.83320000000001</v>
      </c>
    </row>
    <row r="1757" spans="2:3">
      <c r="B1757" s="6" t="s">
        <v>656</v>
      </c>
      <c r="C1757" s="99">
        <v>119.830454077</v>
      </c>
    </row>
    <row r="1758" spans="2:3">
      <c r="B1758" s="6" t="s">
        <v>657</v>
      </c>
      <c r="C1758" s="99">
        <v>119.80800000000001</v>
      </c>
    </row>
    <row r="1759" spans="2:3">
      <c r="B1759" s="6" t="s">
        <v>410</v>
      </c>
      <c r="C1759" s="99">
        <v>119.47</v>
      </c>
    </row>
    <row r="1760" spans="2:3">
      <c r="B1760" s="6" t="s">
        <v>415</v>
      </c>
      <c r="C1760" s="99">
        <v>119.22</v>
      </c>
    </row>
    <row r="1761" spans="2:3">
      <c r="B1761" s="6" t="s">
        <v>416</v>
      </c>
      <c r="C1761" s="99">
        <v>119.06</v>
      </c>
    </row>
    <row r="1762" spans="2:3">
      <c r="B1762" s="6" t="s">
        <v>417</v>
      </c>
      <c r="C1762" s="99">
        <v>119.06</v>
      </c>
    </row>
    <row r="1763" spans="2:3">
      <c r="B1763" s="6" t="s">
        <v>411</v>
      </c>
      <c r="C1763" s="99">
        <v>118.7955</v>
      </c>
    </row>
    <row r="1764" spans="2:3">
      <c r="B1764" s="6" t="s">
        <v>412</v>
      </c>
      <c r="C1764" s="99">
        <v>117.8</v>
      </c>
    </row>
    <row r="1765" spans="2:3">
      <c r="B1765" s="6" t="s">
        <v>413</v>
      </c>
      <c r="C1765" s="99">
        <v>117.7992</v>
      </c>
    </row>
    <row r="1766" spans="2:3">
      <c r="B1766" s="6" t="s">
        <v>414</v>
      </c>
      <c r="C1766" s="99">
        <v>117.7088</v>
      </c>
    </row>
    <row r="1767" spans="2:3">
      <c r="B1767" s="6" t="s">
        <v>500</v>
      </c>
      <c r="C1767" s="99">
        <v>117.3584</v>
      </c>
    </row>
    <row r="1768" spans="2:3">
      <c r="B1768" s="6" t="s">
        <v>421</v>
      </c>
      <c r="C1768" s="99">
        <v>117</v>
      </c>
    </row>
    <row r="1769" spans="2:3">
      <c r="B1769" s="6" t="s">
        <v>422</v>
      </c>
      <c r="C1769" s="99">
        <v>116.74720000000001</v>
      </c>
    </row>
    <row r="1770" spans="2:3">
      <c r="B1770" s="6" t="s">
        <v>423</v>
      </c>
      <c r="C1770" s="99">
        <v>116</v>
      </c>
    </row>
    <row r="1771" spans="2:3">
      <c r="B1771" s="6" t="s">
        <v>424</v>
      </c>
      <c r="C1771" s="99">
        <v>115.2972</v>
      </c>
    </row>
    <row r="1772" spans="2:3">
      <c r="B1772" s="6" t="s">
        <v>425</v>
      </c>
      <c r="C1772" s="99">
        <v>114.63</v>
      </c>
    </row>
    <row r="1773" spans="2:3">
      <c r="B1773" s="6" t="s">
        <v>426</v>
      </c>
      <c r="C1773" s="99">
        <v>114.1866</v>
      </c>
    </row>
    <row r="1774" spans="2:3">
      <c r="B1774" s="6" t="s">
        <v>508</v>
      </c>
      <c r="C1774" s="99">
        <v>113.33880000000001</v>
      </c>
    </row>
    <row r="1775" spans="2:3">
      <c r="B1775" s="6" t="s">
        <v>429</v>
      </c>
      <c r="C1775" s="99">
        <v>113.238</v>
      </c>
    </row>
    <row r="1776" spans="2:3">
      <c r="B1776" s="6" t="s">
        <v>507</v>
      </c>
      <c r="C1776" s="99">
        <v>113</v>
      </c>
    </row>
    <row r="1777" spans="2:3">
      <c r="B1777" s="6" t="s">
        <v>591</v>
      </c>
      <c r="C1777" s="99">
        <v>112.16</v>
      </c>
    </row>
    <row r="1778" spans="2:3">
      <c r="B1778" s="6" t="s">
        <v>593</v>
      </c>
      <c r="C1778" s="99">
        <v>111.78824400000001</v>
      </c>
    </row>
    <row r="1779" spans="2:3">
      <c r="B1779" s="6" t="s">
        <v>590</v>
      </c>
      <c r="C1779" s="99">
        <v>111.0076</v>
      </c>
    </row>
    <row r="1780" spans="2:3">
      <c r="B1780" s="6" t="s">
        <v>512</v>
      </c>
      <c r="C1780" s="99">
        <v>110.4</v>
      </c>
    </row>
    <row r="1781" spans="2:3">
      <c r="B1781" s="6" t="s">
        <v>513</v>
      </c>
      <c r="C1781" s="99">
        <v>110.15</v>
      </c>
    </row>
    <row r="1782" spans="2:3">
      <c r="B1782" s="6" t="s">
        <v>514</v>
      </c>
      <c r="C1782" s="99">
        <v>110.0988</v>
      </c>
    </row>
    <row r="1783" spans="2:3">
      <c r="B1783" s="6" t="s">
        <v>519</v>
      </c>
      <c r="C1783" s="99">
        <v>110</v>
      </c>
    </row>
    <row r="1784" spans="2:3">
      <c r="B1784" s="6" t="s">
        <v>434</v>
      </c>
      <c r="C1784" s="99">
        <v>109.408</v>
      </c>
    </row>
    <row r="1785" spans="2:3">
      <c r="B1785" s="6" t="s">
        <v>436</v>
      </c>
      <c r="C1785" s="99">
        <v>109.07</v>
      </c>
    </row>
    <row r="1786" spans="2:3">
      <c r="B1786" s="6" t="s">
        <v>437</v>
      </c>
      <c r="C1786" s="99">
        <v>109</v>
      </c>
    </row>
    <row r="1787" spans="2:3">
      <c r="B1787" s="6" t="s">
        <v>438</v>
      </c>
      <c r="C1787" s="99">
        <v>108.8283</v>
      </c>
    </row>
    <row r="1788" spans="2:3">
      <c r="B1788" s="6" t="s">
        <v>520</v>
      </c>
      <c r="C1788" s="99">
        <v>108.4128</v>
      </c>
    </row>
    <row r="1789" spans="2:3">
      <c r="B1789" s="6" t="s">
        <v>609</v>
      </c>
      <c r="C1789" s="99">
        <v>108.19199999999999</v>
      </c>
    </row>
    <row r="1790" spans="2:3">
      <c r="B1790" s="6" t="s">
        <v>610</v>
      </c>
      <c r="C1790" s="99">
        <v>108.09</v>
      </c>
    </row>
    <row r="1791" spans="2:3">
      <c r="B1791" s="6" t="s">
        <v>608</v>
      </c>
      <c r="C1791" s="99">
        <v>107.57</v>
      </c>
    </row>
    <row r="1792" spans="2:3">
      <c r="B1792" s="6" t="s">
        <v>778</v>
      </c>
      <c r="C1792" s="99">
        <v>107.3665632</v>
      </c>
    </row>
    <row r="1793" spans="2:3">
      <c r="B1793" s="6" t="s">
        <v>693</v>
      </c>
      <c r="C1793" s="99">
        <v>106.11</v>
      </c>
    </row>
    <row r="1794" spans="2:3">
      <c r="B1794" s="6" t="s">
        <v>694</v>
      </c>
      <c r="C1794" s="99">
        <v>106</v>
      </c>
    </row>
    <row r="1795" spans="2:3">
      <c r="B1795" s="6" t="s">
        <v>695</v>
      </c>
      <c r="C1795" s="99">
        <v>106</v>
      </c>
    </row>
    <row r="1796" spans="2:3">
      <c r="B1796" s="6" t="s">
        <v>614</v>
      </c>
      <c r="C1796" s="99">
        <v>105.5724</v>
      </c>
    </row>
    <row r="1797" spans="2:3">
      <c r="B1797" s="6" t="s">
        <v>615</v>
      </c>
      <c r="C1797" s="99">
        <v>105</v>
      </c>
    </row>
    <row r="1798" spans="2:3">
      <c r="B1798" s="6" t="s">
        <v>616</v>
      </c>
      <c r="C1798" s="99">
        <v>104.80282</v>
      </c>
    </row>
    <row r="1799" spans="2:3">
      <c r="B1799" s="6" t="s">
        <v>533</v>
      </c>
      <c r="C1799" s="99">
        <v>104.785</v>
      </c>
    </row>
    <row r="1800" spans="2:3">
      <c r="B1800" s="6" t="s">
        <v>451</v>
      </c>
      <c r="C1800" s="99">
        <v>104.67</v>
      </c>
    </row>
    <row r="1801" spans="2:3">
      <c r="B1801" s="6" t="s">
        <v>532</v>
      </c>
      <c r="C1801" s="99">
        <v>104</v>
      </c>
    </row>
    <row r="1802" spans="2:3">
      <c r="B1802" s="6" t="s">
        <v>449</v>
      </c>
      <c r="C1802" s="99">
        <v>104</v>
      </c>
    </row>
    <row r="1803" spans="2:3">
      <c r="B1803" s="6" t="s">
        <v>450</v>
      </c>
      <c r="C1803" s="99">
        <v>103.20672</v>
      </c>
    </row>
    <row r="1804" spans="2:3">
      <c r="B1804" s="6" t="s">
        <v>369</v>
      </c>
      <c r="C1804" s="99">
        <v>102.9136</v>
      </c>
    </row>
    <row r="1805" spans="2:3">
      <c r="B1805" s="6" t="s">
        <v>370</v>
      </c>
      <c r="C1805" s="99">
        <v>102.59996</v>
      </c>
    </row>
    <row r="1806" spans="2:3">
      <c r="B1806" s="6" t="s">
        <v>377</v>
      </c>
      <c r="C1806" s="99">
        <v>102.2988</v>
      </c>
    </row>
    <row r="1807" spans="2:3">
      <c r="B1807" s="6" t="s">
        <v>378</v>
      </c>
      <c r="C1807" s="99">
        <v>102.1</v>
      </c>
    </row>
    <row r="1808" spans="2:3">
      <c r="B1808" s="6" t="s">
        <v>458</v>
      </c>
      <c r="C1808" s="99">
        <v>101.16895</v>
      </c>
    </row>
    <row r="1809" spans="2:3">
      <c r="B1809" s="6" t="s">
        <v>459</v>
      </c>
      <c r="C1809" s="99">
        <v>101.00138699999999</v>
      </c>
    </row>
    <row r="1810" spans="2:3">
      <c r="B1810" s="6" t="s">
        <v>460</v>
      </c>
      <c r="C1810" s="99">
        <v>101</v>
      </c>
    </row>
    <row r="1811" spans="2:3">
      <c r="B1811" s="6" t="s">
        <v>383</v>
      </c>
      <c r="C1811" s="99">
        <v>100.232693020295</v>
      </c>
    </row>
    <row r="1812" spans="2:3">
      <c r="B1812" s="6" t="s">
        <v>297</v>
      </c>
      <c r="C1812" s="99">
        <v>99.9</v>
      </c>
    </row>
    <row r="1813" spans="2:3">
      <c r="B1813" s="6" t="s">
        <v>384</v>
      </c>
      <c r="C1813" s="99">
        <v>99.792000000000002</v>
      </c>
    </row>
    <row r="1814" spans="2:3">
      <c r="B1814" s="6" t="s">
        <v>385</v>
      </c>
      <c r="C1814" s="99">
        <v>99.698400000000007</v>
      </c>
    </row>
    <row r="1815" spans="2:3">
      <c r="B1815" s="6" t="s">
        <v>386</v>
      </c>
      <c r="C1815" s="99">
        <v>99.53</v>
      </c>
    </row>
    <row r="1816" spans="2:3">
      <c r="B1816" s="6" t="s">
        <v>387</v>
      </c>
      <c r="C1816" s="99">
        <v>99.3</v>
      </c>
    </row>
    <row r="1817" spans="2:3">
      <c r="B1817" s="6" t="s">
        <v>388</v>
      </c>
      <c r="C1817" s="99">
        <v>99.279921599999994</v>
      </c>
    </row>
    <row r="1818" spans="2:3">
      <c r="B1818" s="6" t="s">
        <v>466</v>
      </c>
      <c r="C1818" s="99">
        <v>98.8</v>
      </c>
    </row>
    <row r="1819" spans="2:3">
      <c r="B1819" s="6" t="s">
        <v>468</v>
      </c>
      <c r="C1819" s="99">
        <v>98.7</v>
      </c>
    </row>
    <row r="1820" spans="2:3">
      <c r="B1820" s="6" t="s">
        <v>551</v>
      </c>
      <c r="C1820" s="99">
        <v>98.693780000000004</v>
      </c>
    </row>
    <row r="1821" spans="2:3">
      <c r="B1821" s="6" t="s">
        <v>552</v>
      </c>
      <c r="C1821" s="99">
        <v>97.527900000000002</v>
      </c>
    </row>
    <row r="1822" spans="2:3">
      <c r="B1822" s="6" t="s">
        <v>553</v>
      </c>
      <c r="C1822" s="99">
        <v>96.16</v>
      </c>
    </row>
    <row r="1823" spans="2:3">
      <c r="B1823" s="6" t="s">
        <v>472</v>
      </c>
      <c r="C1823" s="99">
        <v>96.08</v>
      </c>
    </row>
    <row r="1824" spans="2:3">
      <c r="B1824" s="6" t="s">
        <v>473</v>
      </c>
      <c r="C1824" s="99">
        <v>96</v>
      </c>
    </row>
    <row r="1825" spans="2:3">
      <c r="B1825" s="6" t="s">
        <v>475</v>
      </c>
      <c r="C1825" s="99">
        <v>95.803200000000004</v>
      </c>
    </row>
    <row r="1826" spans="2:3">
      <c r="B1826" s="6" t="s">
        <v>476</v>
      </c>
      <c r="C1826" s="99">
        <v>95.38</v>
      </c>
    </row>
    <row r="1827" spans="2:3">
      <c r="B1827" s="6" t="s">
        <v>396</v>
      </c>
      <c r="C1827" s="99">
        <v>95.264399999999995</v>
      </c>
    </row>
    <row r="1828" spans="2:3">
      <c r="B1828" s="6" t="s">
        <v>397</v>
      </c>
      <c r="C1828" s="99">
        <v>95.08</v>
      </c>
    </row>
    <row r="1829" spans="2:3">
      <c r="B1829" s="6" t="s">
        <v>315</v>
      </c>
      <c r="C1829" s="99">
        <v>95.04</v>
      </c>
    </row>
    <row r="1830" spans="2:3">
      <c r="B1830" s="6" t="s">
        <v>316</v>
      </c>
      <c r="C1830" s="99">
        <v>94.773492000000005</v>
      </c>
    </row>
    <row r="1831" spans="2:3">
      <c r="B1831" s="6" t="s">
        <v>317</v>
      </c>
      <c r="C1831" s="99">
        <v>94.715999999999994</v>
      </c>
    </row>
    <row r="1832" spans="2:3">
      <c r="B1832" s="6" t="s">
        <v>480</v>
      </c>
      <c r="C1832" s="99">
        <v>94.333268901288605</v>
      </c>
    </row>
    <row r="1833" spans="2:3">
      <c r="B1833" s="6" t="s">
        <v>318</v>
      </c>
      <c r="C1833" s="99">
        <v>93.567999999999998</v>
      </c>
    </row>
    <row r="1834" spans="2:3">
      <c r="B1834" s="6" t="s">
        <v>398</v>
      </c>
      <c r="C1834" s="99">
        <v>93</v>
      </c>
    </row>
    <row r="1835" spans="2:3">
      <c r="B1835" s="6" t="s">
        <v>571</v>
      </c>
      <c r="C1835" s="99">
        <v>93</v>
      </c>
    </row>
    <row r="1836" spans="2:3">
      <c r="B1836" s="6" t="s">
        <v>651</v>
      </c>
      <c r="C1836" s="99">
        <v>93</v>
      </c>
    </row>
    <row r="1837" spans="2:3">
      <c r="B1837" s="6" t="s">
        <v>652</v>
      </c>
      <c r="C1837" s="99">
        <v>92.892799999999994</v>
      </c>
    </row>
    <row r="1838" spans="2:3">
      <c r="B1838" s="6" t="s">
        <v>653</v>
      </c>
      <c r="C1838" s="99">
        <v>91.92192</v>
      </c>
    </row>
    <row r="1839" spans="2:3">
      <c r="B1839" s="6" t="s">
        <v>573</v>
      </c>
      <c r="C1839" s="99">
        <v>91.788640000000001</v>
      </c>
    </row>
    <row r="1840" spans="2:3">
      <c r="B1840" s="6" t="s">
        <v>574</v>
      </c>
      <c r="C1840" s="99">
        <v>90.797499999999999</v>
      </c>
    </row>
    <row r="1841" spans="2:3">
      <c r="B1841" s="6" t="s">
        <v>575</v>
      </c>
      <c r="C1841" s="99">
        <v>90.56</v>
      </c>
    </row>
    <row r="1842" spans="2:3">
      <c r="B1842" s="6" t="s">
        <v>490</v>
      </c>
      <c r="C1842" s="99">
        <v>90.550799999999995</v>
      </c>
    </row>
    <row r="1843" spans="2:3">
      <c r="B1843" s="6" t="s">
        <v>491</v>
      </c>
      <c r="C1843" s="99">
        <v>90.222399999999993</v>
      </c>
    </row>
    <row r="1844" spans="2:3">
      <c r="B1844" s="6" t="s">
        <v>409</v>
      </c>
      <c r="C1844" s="99">
        <v>88.902900000000002</v>
      </c>
    </row>
    <row r="1845" spans="2:3">
      <c r="B1845" s="6" t="s">
        <v>407</v>
      </c>
      <c r="C1845" s="99">
        <v>88.898880000000005</v>
      </c>
    </row>
    <row r="1846" spans="2:3">
      <c r="B1846" s="6" t="s">
        <v>408</v>
      </c>
      <c r="C1846" s="99">
        <v>87.879599999999996</v>
      </c>
    </row>
    <row r="1847" spans="2:3">
      <c r="B1847" s="6" t="s">
        <v>331</v>
      </c>
      <c r="C1847" s="99">
        <v>87.467839999999995</v>
      </c>
    </row>
    <row r="1848" spans="2:3">
      <c r="B1848" s="6" t="s">
        <v>332</v>
      </c>
      <c r="C1848" s="99">
        <v>87</v>
      </c>
    </row>
    <row r="1849" spans="2:3">
      <c r="B1849" s="6" t="s">
        <v>334</v>
      </c>
      <c r="C1849" s="99">
        <v>87</v>
      </c>
    </row>
    <row r="1850" spans="2:3">
      <c r="B1850" s="6" t="s">
        <v>335</v>
      </c>
      <c r="C1850" s="99">
        <v>86</v>
      </c>
    </row>
    <row r="1851" spans="2:3">
      <c r="B1851" s="6" t="s">
        <v>418</v>
      </c>
      <c r="C1851" s="99">
        <v>85.70335</v>
      </c>
    </row>
    <row r="1852" spans="2:3">
      <c r="B1852" s="6" t="s">
        <v>419</v>
      </c>
      <c r="C1852" s="99">
        <v>85.584000000000003</v>
      </c>
    </row>
    <row r="1853" spans="2:3">
      <c r="B1853" s="6" t="s">
        <v>420</v>
      </c>
      <c r="C1853" s="99">
        <v>85.581180000000003</v>
      </c>
    </row>
    <row r="1854" spans="2:3">
      <c r="B1854" s="6" t="s">
        <v>340</v>
      </c>
      <c r="C1854" s="99">
        <v>85.111199999999997</v>
      </c>
    </row>
    <row r="1855" spans="2:3">
      <c r="B1855" s="6" t="s">
        <v>338</v>
      </c>
      <c r="C1855" s="99">
        <v>84.394999999999996</v>
      </c>
    </row>
    <row r="1856" spans="2:3">
      <c r="B1856" s="6" t="s">
        <v>339</v>
      </c>
      <c r="C1856" s="99">
        <v>84.350399999999993</v>
      </c>
    </row>
    <row r="1857" spans="2:3">
      <c r="B1857" s="6" t="s">
        <v>263</v>
      </c>
      <c r="C1857" s="99">
        <v>84.178799999999995</v>
      </c>
    </row>
    <row r="1858" spans="2:3">
      <c r="B1858" s="6" t="s">
        <v>341</v>
      </c>
      <c r="C1858" s="99">
        <v>83.835324</v>
      </c>
    </row>
    <row r="1859" spans="2:3">
      <c r="B1859" s="6" t="s">
        <v>342</v>
      </c>
      <c r="C1859" s="99">
        <v>83.5852</v>
      </c>
    </row>
    <row r="1860" spans="2:3">
      <c r="B1860" s="6" t="s">
        <v>343</v>
      </c>
      <c r="C1860" s="99">
        <v>83.31</v>
      </c>
    </row>
    <row r="1861" spans="2:3">
      <c r="B1861" s="6" t="s">
        <v>509</v>
      </c>
      <c r="C1861" s="99">
        <v>83</v>
      </c>
    </row>
    <row r="1862" spans="2:3">
      <c r="B1862" s="6" t="s">
        <v>510</v>
      </c>
      <c r="C1862" s="99">
        <v>82.964419442999997</v>
      </c>
    </row>
    <row r="1863" spans="2:3">
      <c r="B1863" s="6" t="s">
        <v>511</v>
      </c>
      <c r="C1863" s="99">
        <v>82.35</v>
      </c>
    </row>
    <row r="1864" spans="2:3">
      <c r="B1864" s="6" t="s">
        <v>353</v>
      </c>
      <c r="C1864" s="99">
        <v>82.22</v>
      </c>
    </row>
    <row r="1865" spans="2:3">
      <c r="B1865" s="6" t="s">
        <v>354</v>
      </c>
      <c r="C1865" s="99">
        <v>82.041600000000003</v>
      </c>
    </row>
    <row r="1866" spans="2:3">
      <c r="B1866" s="6" t="s">
        <v>515</v>
      </c>
      <c r="C1866" s="99">
        <v>81.933199999999999</v>
      </c>
    </row>
    <row r="1867" spans="2:3">
      <c r="B1867" s="6" t="s">
        <v>276</v>
      </c>
      <c r="C1867" s="99">
        <v>81.895728000000005</v>
      </c>
    </row>
    <row r="1868" spans="2:3">
      <c r="B1868" s="6" t="s">
        <v>277</v>
      </c>
      <c r="C1868" s="99">
        <v>81.28</v>
      </c>
    </row>
    <row r="1869" spans="2:3">
      <c r="B1869" s="6" t="s">
        <v>278</v>
      </c>
      <c r="C1869" s="99">
        <v>80.953199999999995</v>
      </c>
    </row>
    <row r="1870" spans="2:3">
      <c r="B1870" s="6" t="s">
        <v>358</v>
      </c>
      <c r="C1870" s="99">
        <v>80.8</v>
      </c>
    </row>
    <row r="1871" spans="2:3">
      <c r="B1871" s="6" t="s">
        <v>357</v>
      </c>
      <c r="C1871" s="99">
        <v>80.763540000000006</v>
      </c>
    </row>
    <row r="1872" spans="2:3">
      <c r="B1872" s="6" t="s">
        <v>212</v>
      </c>
      <c r="C1872" s="99">
        <v>80</v>
      </c>
    </row>
    <row r="1873" spans="2:3">
      <c r="B1873" s="6" t="s">
        <v>213</v>
      </c>
      <c r="C1873" s="99">
        <v>80</v>
      </c>
    </row>
    <row r="1874" spans="2:3">
      <c r="B1874" s="6" t="s">
        <v>359</v>
      </c>
      <c r="C1874" s="99">
        <v>79.86</v>
      </c>
    </row>
    <row r="1875" spans="2:3">
      <c r="B1875" s="6" t="s">
        <v>441</v>
      </c>
      <c r="C1875" s="99">
        <v>78.936000000000007</v>
      </c>
    </row>
    <row r="1876" spans="2:3">
      <c r="B1876" s="6" t="s">
        <v>525</v>
      </c>
      <c r="C1876" s="99">
        <v>78.88</v>
      </c>
    </row>
    <row r="1877" spans="2:3">
      <c r="B1877" s="6" t="s">
        <v>526</v>
      </c>
      <c r="C1877" s="99">
        <v>78.793999999999997</v>
      </c>
    </row>
    <row r="1878" spans="2:3">
      <c r="B1878" s="6" t="s">
        <v>443</v>
      </c>
      <c r="C1878" s="99">
        <v>78.732600000000005</v>
      </c>
    </row>
    <row r="1879" spans="2:3">
      <c r="B1879" s="6" t="s">
        <v>611</v>
      </c>
      <c r="C1879" s="99">
        <v>78.645600000000002</v>
      </c>
    </row>
    <row r="1880" spans="2:3">
      <c r="B1880" s="6" t="s">
        <v>612</v>
      </c>
      <c r="C1880" s="99">
        <v>78.56</v>
      </c>
    </row>
    <row r="1881" spans="2:3">
      <c r="B1881" s="6" t="s">
        <v>613</v>
      </c>
      <c r="C1881" s="99">
        <v>78.476659561684301</v>
      </c>
    </row>
    <row r="1882" spans="2:3">
      <c r="B1882" s="6" t="s">
        <v>445</v>
      </c>
      <c r="C1882" s="99">
        <v>78.468800000000002</v>
      </c>
    </row>
    <row r="1883" spans="2:3">
      <c r="B1883" s="6" t="s">
        <v>527</v>
      </c>
      <c r="C1883" s="99">
        <v>78.400000000000006</v>
      </c>
    </row>
    <row r="1884" spans="2:3">
      <c r="B1884" s="6" t="s">
        <v>528</v>
      </c>
      <c r="C1884" s="99">
        <v>78.128</v>
      </c>
    </row>
    <row r="1885" spans="2:3">
      <c r="B1885" s="6" t="s">
        <v>1663</v>
      </c>
      <c r="C1885" s="99">
        <v>78</v>
      </c>
    </row>
    <row r="1886" spans="2:3">
      <c r="B1886" s="6" t="s">
        <v>529</v>
      </c>
      <c r="C1886" s="99">
        <v>78</v>
      </c>
    </row>
    <row r="1887" spans="2:3">
      <c r="B1887" s="6" t="s">
        <v>530</v>
      </c>
      <c r="C1887" s="99">
        <v>77.66</v>
      </c>
    </row>
    <row r="1888" spans="2:3">
      <c r="B1888" s="6" t="s">
        <v>531</v>
      </c>
      <c r="C1888" s="99">
        <v>77.523120000000006</v>
      </c>
    </row>
    <row r="1889" spans="2:3">
      <c r="B1889" s="6" t="s">
        <v>448</v>
      </c>
      <c r="C1889" s="99">
        <v>77.25</v>
      </c>
    </row>
    <row r="1890" spans="2:3">
      <c r="B1890" s="6" t="s">
        <v>376</v>
      </c>
      <c r="C1890" s="99">
        <v>77.03</v>
      </c>
    </row>
    <row r="1891" spans="2:3">
      <c r="B1891" s="6" t="s">
        <v>291</v>
      </c>
      <c r="C1891" s="99">
        <v>76.784000000000006</v>
      </c>
    </row>
    <row r="1892" spans="2:3">
      <c r="B1892" s="6" t="s">
        <v>292</v>
      </c>
      <c r="C1892" s="99">
        <v>76.157330400000006</v>
      </c>
    </row>
    <row r="1893" spans="2:3">
      <c r="B1893" s="6" t="s">
        <v>293</v>
      </c>
      <c r="C1893" s="99">
        <v>75.504000000000005</v>
      </c>
    </row>
    <row r="1894" spans="2:3">
      <c r="B1894" s="6" t="s">
        <v>294</v>
      </c>
      <c r="C1894" s="99">
        <v>75.36</v>
      </c>
    </row>
    <row r="1895" spans="2:3">
      <c r="B1895" s="6" t="s">
        <v>295</v>
      </c>
      <c r="C1895" s="99">
        <v>74.735200000000006</v>
      </c>
    </row>
    <row r="1896" spans="2:3">
      <c r="B1896" s="6" t="s">
        <v>379</v>
      </c>
      <c r="C1896" s="99">
        <v>74.61</v>
      </c>
    </row>
    <row r="1897" spans="2:3">
      <c r="B1897" s="6" t="s">
        <v>380</v>
      </c>
      <c r="C1897" s="99">
        <v>74.25</v>
      </c>
    </row>
    <row r="1898" spans="2:3">
      <c r="B1898" s="6" t="s">
        <v>381</v>
      </c>
      <c r="C1898" s="99">
        <v>74.216999999999999</v>
      </c>
    </row>
    <row r="1899" spans="2:3">
      <c r="B1899" s="6" t="s">
        <v>382</v>
      </c>
      <c r="C1899" s="99">
        <v>73.803600000000003</v>
      </c>
    </row>
    <row r="1900" spans="2:3">
      <c r="B1900" s="6" t="s">
        <v>232</v>
      </c>
      <c r="C1900" s="99">
        <v>72.888254077057297</v>
      </c>
    </row>
    <row r="1901" spans="2:3">
      <c r="B1901" s="6" t="s">
        <v>233</v>
      </c>
      <c r="C1901" s="99">
        <v>72.8</v>
      </c>
    </row>
    <row r="1902" spans="2:3">
      <c r="B1902" s="6" t="s">
        <v>298</v>
      </c>
      <c r="C1902" s="99">
        <v>72.010000000000005</v>
      </c>
    </row>
    <row r="1903" spans="2:3">
      <c r="B1903" s="6" t="s">
        <v>299</v>
      </c>
      <c r="C1903" s="99">
        <v>71.84</v>
      </c>
    </row>
    <row r="1904" spans="2:3">
      <c r="B1904" s="6" t="s">
        <v>300</v>
      </c>
      <c r="C1904" s="99">
        <v>71.81</v>
      </c>
    </row>
    <row r="1905" spans="2:3">
      <c r="B1905" s="6" t="s">
        <v>301</v>
      </c>
      <c r="C1905" s="99">
        <v>71.52</v>
      </c>
    </row>
    <row r="1906" spans="2:3">
      <c r="B1906" s="6" t="s">
        <v>469</v>
      </c>
      <c r="C1906" s="99">
        <v>70.72</v>
      </c>
    </row>
    <row r="1907" spans="2:3">
      <c r="B1907" s="6" t="s">
        <v>470</v>
      </c>
      <c r="C1907" s="99">
        <v>70.573901499000002</v>
      </c>
    </row>
    <row r="1908" spans="2:3">
      <c r="B1908" s="6" t="s">
        <v>471</v>
      </c>
      <c r="C1908" s="99">
        <v>70.448400000000007</v>
      </c>
    </row>
    <row r="1909" spans="2:3">
      <c r="B1909" s="6" t="s">
        <v>393</v>
      </c>
      <c r="C1909" s="99">
        <v>70</v>
      </c>
    </row>
    <row r="1910" spans="2:3">
      <c r="B1910" s="6" t="s">
        <v>394</v>
      </c>
      <c r="C1910" s="99">
        <v>69.794058239999998</v>
      </c>
    </row>
    <row r="1911" spans="2:3">
      <c r="B1911" s="6" t="s">
        <v>310</v>
      </c>
      <c r="C1911" s="99">
        <v>69.61</v>
      </c>
    </row>
    <row r="1912" spans="2:3">
      <c r="B1912" s="6" t="s">
        <v>311</v>
      </c>
      <c r="C1912" s="99">
        <v>69.370613219999996</v>
      </c>
    </row>
    <row r="1913" spans="2:3">
      <c r="B1913" s="6" t="s">
        <v>395</v>
      </c>
      <c r="C1913" s="99">
        <v>69</v>
      </c>
    </row>
    <row r="1914" spans="2:3">
      <c r="B1914" s="6" t="s">
        <v>242</v>
      </c>
      <c r="C1914" s="99">
        <v>68.847999999999999</v>
      </c>
    </row>
    <row r="1915" spans="2:3">
      <c r="B1915" s="6" t="s">
        <v>243</v>
      </c>
      <c r="C1915" s="99">
        <v>68.641458</v>
      </c>
    </row>
    <row r="1916" spans="2:3">
      <c r="B1916" s="6" t="s">
        <v>244</v>
      </c>
      <c r="C1916" s="99">
        <v>68.64</v>
      </c>
    </row>
    <row r="1917" spans="2:3">
      <c r="B1917" s="6" t="s">
        <v>314</v>
      </c>
      <c r="C1917" s="99">
        <v>68.419700000000006</v>
      </c>
    </row>
    <row r="1918" spans="2:3">
      <c r="B1918" s="6" t="s">
        <v>319</v>
      </c>
      <c r="C1918" s="99">
        <v>68.244</v>
      </c>
    </row>
    <row r="1919" spans="2:3">
      <c r="B1919" s="6" t="s">
        <v>400</v>
      </c>
      <c r="C1919" s="99">
        <v>68.096000000000004</v>
      </c>
    </row>
    <row r="1920" spans="2:3">
      <c r="B1920" s="6" t="s">
        <v>401</v>
      </c>
      <c r="C1920" s="99">
        <v>67.7</v>
      </c>
    </row>
    <row r="1921" spans="2:3">
      <c r="B1921" s="6" t="s">
        <v>482</v>
      </c>
      <c r="C1921" s="99">
        <v>67.183884000000006</v>
      </c>
    </row>
    <row r="1922" spans="2:3">
      <c r="B1922" s="6" t="s">
        <v>483</v>
      </c>
      <c r="C1922" s="99">
        <v>67</v>
      </c>
    </row>
    <row r="1923" spans="2:3">
      <c r="B1923" s="6" t="s">
        <v>570</v>
      </c>
      <c r="C1923" s="99">
        <v>66.94</v>
      </c>
    </row>
    <row r="1924" spans="2:3">
      <c r="B1924" s="6" t="s">
        <v>403</v>
      </c>
      <c r="C1924" s="99">
        <v>65.599999999999994</v>
      </c>
    </row>
    <row r="1925" spans="2:3">
      <c r="B1925" s="6" t="s">
        <v>572</v>
      </c>
      <c r="C1925" s="99">
        <v>65.28</v>
      </c>
    </row>
    <row r="1926" spans="2:3">
      <c r="B1926" s="6" t="s">
        <v>326</v>
      </c>
      <c r="C1926" s="99">
        <v>64.990449600000005</v>
      </c>
    </row>
    <row r="1927" spans="2:3">
      <c r="B1927" s="6" t="s">
        <v>327</v>
      </c>
      <c r="C1927" s="99">
        <v>64.959999999999994</v>
      </c>
    </row>
    <row r="1928" spans="2:3">
      <c r="B1928" s="6" t="s">
        <v>484</v>
      </c>
      <c r="C1928" s="99">
        <v>64.807000000000002</v>
      </c>
    </row>
    <row r="1929" spans="2:3">
      <c r="B1929" s="6" t="s">
        <v>485</v>
      </c>
      <c r="C1929" s="99">
        <v>64.44</v>
      </c>
    </row>
    <row r="1930" spans="2:3">
      <c r="B1930" s="6" t="s">
        <v>486</v>
      </c>
      <c r="C1930" s="99">
        <v>64.400000000000006</v>
      </c>
    </row>
    <row r="1931" spans="2:3">
      <c r="B1931" s="6" t="s">
        <v>487</v>
      </c>
      <c r="C1931" s="99">
        <v>63.84</v>
      </c>
    </row>
    <row r="1932" spans="2:3">
      <c r="B1932" s="6" t="s">
        <v>488</v>
      </c>
      <c r="C1932" s="99">
        <v>63.5</v>
      </c>
    </row>
    <row r="1933" spans="2:3">
      <c r="B1933" s="6" t="s">
        <v>489</v>
      </c>
      <c r="C1933" s="99">
        <v>63.25</v>
      </c>
    </row>
    <row r="1934" spans="2:3">
      <c r="B1934" s="6" t="s">
        <v>257</v>
      </c>
      <c r="C1934" s="99">
        <v>62.956767599999999</v>
      </c>
    </row>
    <row r="1935" spans="2:3">
      <c r="B1935" s="6" t="s">
        <v>258</v>
      </c>
      <c r="C1935" s="99">
        <v>62.211500000000001</v>
      </c>
    </row>
    <row r="1936" spans="2:3">
      <c r="B1936" s="6" t="s">
        <v>259</v>
      </c>
      <c r="C1936" s="99">
        <v>61.442419999999998</v>
      </c>
    </row>
    <row r="1937" spans="2:3">
      <c r="B1937" s="6" t="s">
        <v>260</v>
      </c>
      <c r="C1937" s="99">
        <v>61.383456000000002</v>
      </c>
    </row>
    <row r="1938" spans="2:3">
      <c r="B1938" s="6" t="s">
        <v>261</v>
      </c>
      <c r="C1938" s="99">
        <v>59.878399999999999</v>
      </c>
    </row>
    <row r="1939" spans="2:3">
      <c r="B1939" s="6" t="s">
        <v>262</v>
      </c>
      <c r="C1939" s="99">
        <v>59.815100000000001</v>
      </c>
    </row>
    <row r="1940" spans="2:3">
      <c r="B1940" s="6" t="s">
        <v>336</v>
      </c>
      <c r="C1940" s="99">
        <v>59.68</v>
      </c>
    </row>
    <row r="1941" spans="2:3">
      <c r="B1941" s="6" t="s">
        <v>337</v>
      </c>
      <c r="C1941" s="99">
        <v>54</v>
      </c>
    </row>
    <row r="1942" spans="2:3">
      <c r="B1942" s="6" t="s">
        <v>264</v>
      </c>
      <c r="C1942" s="99">
        <v>52.64</v>
      </c>
    </row>
    <row r="1943" spans="2:3">
      <c r="B1943" s="6" t="s">
        <v>265</v>
      </c>
      <c r="C1943" s="99">
        <v>51.83</v>
      </c>
    </row>
    <row r="1944" spans="2:3">
      <c r="B1944" s="6" t="s">
        <v>266</v>
      </c>
      <c r="C1944" s="99">
        <v>50.913800000000002</v>
      </c>
    </row>
    <row r="1945" spans="2:3">
      <c r="B1945" s="6" t="s">
        <v>346</v>
      </c>
      <c r="C1945" s="99">
        <v>50.56</v>
      </c>
    </row>
    <row r="1946" spans="2:3">
      <c r="B1946" s="6" t="s">
        <v>1539</v>
      </c>
      <c r="C1946" s="99">
        <v>50.459200000000003</v>
      </c>
    </row>
    <row r="1947" spans="2:3">
      <c r="B1947" s="6" t="s">
        <v>347</v>
      </c>
      <c r="C1947" s="99">
        <v>49.68</v>
      </c>
    </row>
    <row r="1948" spans="2:3">
      <c r="B1948" s="6" t="s">
        <v>348</v>
      </c>
      <c r="C1948" s="99">
        <v>49.23</v>
      </c>
    </row>
    <row r="1949" spans="2:3">
      <c r="B1949" s="6" t="s">
        <v>349</v>
      </c>
      <c r="C1949" s="99">
        <v>48.67</v>
      </c>
    </row>
    <row r="1950" spans="2:3">
      <c r="B1950" s="6" t="s">
        <v>592</v>
      </c>
      <c r="C1950" s="99">
        <v>48.44</v>
      </c>
    </row>
    <row r="1951" spans="2:3">
      <c r="B1951" s="6" t="s">
        <v>431</v>
      </c>
      <c r="C1951" s="99">
        <v>48.381845120000001</v>
      </c>
    </row>
    <row r="1952" spans="2:3">
      <c r="B1952" s="6" t="s">
        <v>432</v>
      </c>
      <c r="C1952" s="99">
        <v>47.5</v>
      </c>
    </row>
    <row r="1953" spans="2:3">
      <c r="B1953" s="6" t="s">
        <v>433</v>
      </c>
      <c r="C1953" s="99">
        <v>46.473599999999998</v>
      </c>
    </row>
    <row r="1954" spans="2:3">
      <c r="B1954" s="6" t="s">
        <v>427</v>
      </c>
      <c r="C1954" s="99">
        <v>46.008000000000003</v>
      </c>
    </row>
    <row r="1955" spans="2:3">
      <c r="B1955" s="6" t="s">
        <v>428</v>
      </c>
      <c r="C1955" s="99">
        <v>43.66</v>
      </c>
    </row>
    <row r="1956" spans="2:3">
      <c r="B1956" s="6" t="s">
        <v>430</v>
      </c>
      <c r="C1956" s="99">
        <v>42.527999999999999</v>
      </c>
    </row>
    <row r="1957" spans="2:3">
      <c r="B1957" s="6" t="s">
        <v>273</v>
      </c>
      <c r="C1957" s="99">
        <v>42.400320000000001</v>
      </c>
    </row>
    <row r="1958" spans="2:3">
      <c r="B1958" s="6" t="s">
        <v>274</v>
      </c>
      <c r="C1958" s="99">
        <v>41.462896479999998</v>
      </c>
    </row>
    <row r="1959" spans="2:3">
      <c r="B1959" s="6" t="s">
        <v>355</v>
      </c>
      <c r="C1959" s="99">
        <v>39.919209654799999</v>
      </c>
    </row>
    <row r="1960" spans="2:3">
      <c r="B1960" s="6" t="s">
        <v>356</v>
      </c>
      <c r="C1960" s="99">
        <v>39.649500000000003</v>
      </c>
    </row>
    <row r="1961" spans="2:3">
      <c r="B1961" s="6" t="s">
        <v>214</v>
      </c>
      <c r="C1961" s="99">
        <v>38.24</v>
      </c>
    </row>
    <row r="1962" spans="2:3">
      <c r="B1962" s="6" t="s">
        <v>215</v>
      </c>
      <c r="C1962" s="99">
        <v>36.376600000000003</v>
      </c>
    </row>
    <row r="1963" spans="2:3">
      <c r="B1963" s="6" t="s">
        <v>279</v>
      </c>
      <c r="C1963" s="99">
        <v>34.5</v>
      </c>
    </row>
    <row r="1964" spans="2:3">
      <c r="B1964" s="6" t="s">
        <v>360</v>
      </c>
      <c r="C1964" s="99">
        <v>32.64</v>
      </c>
    </row>
    <row r="1965" spans="2:3">
      <c r="B1965" s="6" t="s">
        <v>361</v>
      </c>
      <c r="C1965" s="99">
        <v>32.191806900000003</v>
      </c>
    </row>
    <row r="1966" spans="2:3">
      <c r="B1966" s="6" t="s">
        <v>362</v>
      </c>
      <c r="C1966" s="99">
        <v>32</v>
      </c>
    </row>
    <row r="1967" spans="2:3">
      <c r="B1967" s="6" t="s">
        <v>442</v>
      </c>
      <c r="C1967" s="99">
        <v>31.51</v>
      </c>
    </row>
    <row r="1968" spans="2:3">
      <c r="B1968" s="6" t="s">
        <v>444</v>
      </c>
      <c r="C1968" s="99">
        <v>30.201599999999999</v>
      </c>
    </row>
    <row r="1969" spans="2:3">
      <c r="B1969" s="6" t="s">
        <v>375</v>
      </c>
      <c r="C1969" s="99">
        <v>30.143999999999998</v>
      </c>
    </row>
    <row r="1970" spans="2:3">
      <c r="B1970" s="6" t="s">
        <v>222</v>
      </c>
      <c r="C1970" s="99">
        <v>29.984000000000002</v>
      </c>
    </row>
    <row r="1971" spans="2:3">
      <c r="B1971" s="6" t="s">
        <v>446</v>
      </c>
      <c r="C1971" s="99">
        <v>29.28</v>
      </c>
    </row>
    <row r="1972" spans="2:3">
      <c r="B1972" s="6" t="s">
        <v>447</v>
      </c>
      <c r="C1972" s="99">
        <v>28.64</v>
      </c>
    </row>
    <row r="1973" spans="2:3">
      <c r="B1973" s="6" t="s">
        <v>365</v>
      </c>
      <c r="C1973" s="99">
        <v>28.266999999999999</v>
      </c>
    </row>
    <row r="1974" spans="2:3">
      <c r="B1974" s="6" t="s">
        <v>366</v>
      </c>
      <c r="C1974" s="99">
        <v>28.234318179999999</v>
      </c>
    </row>
    <row r="1975" spans="2:3">
      <c r="B1975" s="6" t="s">
        <v>367</v>
      </c>
      <c r="C1975" s="99">
        <v>26.361321</v>
      </c>
    </row>
    <row r="1976" spans="2:3">
      <c r="B1976" s="6" t="s">
        <v>368</v>
      </c>
      <c r="C1976" s="99">
        <v>25.6784</v>
      </c>
    </row>
    <row r="1977" spans="2:3">
      <c r="B1977" s="6" t="s">
        <v>230</v>
      </c>
      <c r="C1977" s="99">
        <v>25.5</v>
      </c>
    </row>
    <row r="1978" spans="2:3">
      <c r="B1978" s="6" t="s">
        <v>231</v>
      </c>
      <c r="C1978" s="99">
        <v>25</v>
      </c>
    </row>
    <row r="1979" spans="2:3">
      <c r="B1979" s="6" t="s">
        <v>165</v>
      </c>
      <c r="C1979" s="99">
        <v>24.992000000000001</v>
      </c>
    </row>
    <row r="1980" spans="2:3">
      <c r="B1980" s="6" t="s">
        <v>234</v>
      </c>
      <c r="C1980" s="99">
        <v>24.78</v>
      </c>
    </row>
    <row r="1981" spans="2:3">
      <c r="B1981" s="6" t="s">
        <v>303</v>
      </c>
      <c r="C1981" s="99">
        <v>24.3620628</v>
      </c>
    </row>
    <row r="1982" spans="2:3">
      <c r="B1982" s="6" t="s">
        <v>296</v>
      </c>
      <c r="C1982" s="99">
        <v>23.574999999999999</v>
      </c>
    </row>
    <row r="1983" spans="2:3">
      <c r="B1983" s="6" t="s">
        <v>304</v>
      </c>
      <c r="C1983" s="99">
        <v>20.48</v>
      </c>
    </row>
    <row r="1984" spans="2:3">
      <c r="B1984" s="6" t="s">
        <v>305</v>
      </c>
      <c r="C1984" s="99">
        <v>19.602</v>
      </c>
    </row>
    <row r="1985" spans="2:3">
      <c r="B1985" s="6" t="s">
        <v>306</v>
      </c>
      <c r="C1985" s="99">
        <v>18.899999999999999</v>
      </c>
    </row>
    <row r="1986" spans="2:3">
      <c r="B1986" s="6" t="s">
        <v>168</v>
      </c>
      <c r="C1986" s="99">
        <v>18</v>
      </c>
    </row>
    <row r="1987" spans="2:3">
      <c r="B1987" s="6" t="s">
        <v>235</v>
      </c>
      <c r="C1987" s="99">
        <v>17.5</v>
      </c>
    </row>
    <row r="1988" spans="2:3">
      <c r="B1988" s="6" t="s">
        <v>236</v>
      </c>
      <c r="C1988" s="99">
        <v>16.8</v>
      </c>
    </row>
    <row r="1989" spans="2:3">
      <c r="B1989" s="6" t="s">
        <v>302</v>
      </c>
      <c r="C1989" s="99">
        <v>16.7148</v>
      </c>
    </row>
    <row r="1990" spans="2:3">
      <c r="B1990" s="6" t="s">
        <v>391</v>
      </c>
      <c r="C1990" s="99">
        <v>16.59</v>
      </c>
    </row>
    <row r="1991" spans="2:3">
      <c r="B1991" s="6" t="s">
        <v>467</v>
      </c>
      <c r="C1991" s="99">
        <v>15.27</v>
      </c>
    </row>
    <row r="1992" spans="2:3">
      <c r="B1992" s="6" t="s">
        <v>389</v>
      </c>
      <c r="C1992" s="99">
        <v>13.4892</v>
      </c>
    </row>
    <row r="1993" spans="2:3">
      <c r="B1993" s="6" t="s">
        <v>390</v>
      </c>
      <c r="C1993" s="99">
        <v>13.16</v>
      </c>
    </row>
    <row r="1994" spans="2:3">
      <c r="B1994" s="6" t="s">
        <v>307</v>
      </c>
      <c r="C1994" s="99">
        <v>12.32</v>
      </c>
    </row>
    <row r="1995" spans="2:3">
      <c r="B1995" s="6" t="s">
        <v>392</v>
      </c>
      <c r="C1995" s="99">
        <v>12.2</v>
      </c>
    </row>
    <row r="1996" spans="2:3">
      <c r="B1996" s="6" t="s">
        <v>177</v>
      </c>
      <c r="C1996" s="99">
        <v>12</v>
      </c>
    </row>
    <row r="1997" spans="2:3">
      <c r="B1997" s="6" t="s">
        <v>312</v>
      </c>
      <c r="C1997" s="99">
        <v>11.502000000000001</v>
      </c>
    </row>
    <row r="1998" spans="2:3">
      <c r="B1998" s="6" t="s">
        <v>313</v>
      </c>
      <c r="C1998" s="99">
        <v>11.06249614</v>
      </c>
    </row>
    <row r="1999" spans="2:3">
      <c r="B1999" s="6" t="s">
        <v>181</v>
      </c>
      <c r="C1999" s="99">
        <v>10.48</v>
      </c>
    </row>
    <row r="2000" spans="2:3">
      <c r="B2000" s="6" t="s">
        <v>245</v>
      </c>
      <c r="C2000" s="99">
        <v>9.6</v>
      </c>
    </row>
    <row r="2001" spans="2:3">
      <c r="B2001" s="6" t="s">
        <v>320</v>
      </c>
      <c r="C2001" s="99">
        <v>8.4600000000000009</v>
      </c>
    </row>
    <row r="2002" spans="2:3">
      <c r="B2002" s="6" t="s">
        <v>321</v>
      </c>
      <c r="C2002" s="99">
        <v>8.1858699999999995</v>
      </c>
    </row>
    <row r="2003" spans="2:3">
      <c r="B2003" s="6" t="s">
        <v>322</v>
      </c>
      <c r="C2003" s="99">
        <v>7.52</v>
      </c>
    </row>
    <row r="2004" spans="2:3">
      <c r="B2004" s="6" t="s">
        <v>402</v>
      </c>
      <c r="C2004" s="99">
        <v>7.2</v>
      </c>
    </row>
    <row r="2005" spans="2:3">
      <c r="B2005" s="6" t="s">
        <v>406</v>
      </c>
      <c r="C2005" s="99">
        <v>6.9104540770573397</v>
      </c>
    </row>
    <row r="2006" spans="2:3">
      <c r="B2006" s="6" t="s">
        <v>187</v>
      </c>
      <c r="C2006" s="99">
        <v>6.9104540770573397</v>
      </c>
    </row>
    <row r="2007" spans="2:3">
      <c r="B2007" s="6" t="s">
        <v>188</v>
      </c>
      <c r="C2007" s="99">
        <v>6.9104540770573397</v>
      </c>
    </row>
    <row r="2008" spans="2:3">
      <c r="B2008" s="6" t="s">
        <v>189</v>
      </c>
      <c r="C2008" s="99">
        <v>6.76</v>
      </c>
    </row>
    <row r="2009" spans="2:3">
      <c r="B2009" s="6" t="s">
        <v>328</v>
      </c>
      <c r="C2009" s="99">
        <v>6.56</v>
      </c>
    </row>
    <row r="2010" spans="2:3">
      <c r="B2010" s="6" t="s">
        <v>329</v>
      </c>
      <c r="C2010" s="99">
        <v>6.05</v>
      </c>
    </row>
    <row r="2011" spans="2:3">
      <c r="B2011" s="6" t="s">
        <v>330</v>
      </c>
      <c r="C2011" s="99">
        <v>5.8609999999999998</v>
      </c>
    </row>
    <row r="2012" spans="2:3">
      <c r="B2012" s="6" t="s">
        <v>333</v>
      </c>
      <c r="C2012" s="99">
        <v>5.6580000000000004</v>
      </c>
    </row>
    <row r="2013" spans="2:3">
      <c r="B2013" s="6" t="s">
        <v>194</v>
      </c>
      <c r="C2013" s="99">
        <v>5.12</v>
      </c>
    </row>
    <row r="2014" spans="2:3">
      <c r="B2014" s="6" t="s">
        <v>256</v>
      </c>
      <c r="C2014" s="99">
        <v>5.12</v>
      </c>
    </row>
    <row r="2015" spans="2:3">
      <c r="B2015" s="6" t="s">
        <v>195</v>
      </c>
      <c r="C2015" s="99">
        <v>4.49</v>
      </c>
    </row>
    <row r="2016" spans="2:3">
      <c r="B2016" s="6" t="s">
        <v>196</v>
      </c>
      <c r="C2016" s="99">
        <v>3.85</v>
      </c>
    </row>
    <row r="2017" spans="2:3">
      <c r="B2017" s="6" t="s">
        <v>199</v>
      </c>
      <c r="C2017" s="99">
        <v>3.67</v>
      </c>
    </row>
    <row r="2018" spans="2:3">
      <c r="B2018" s="6" t="s">
        <v>200</v>
      </c>
      <c r="C2018" s="99">
        <v>3.2</v>
      </c>
    </row>
    <row r="2019" spans="2:3">
      <c r="B2019" s="6" t="s">
        <v>201</v>
      </c>
      <c r="C2019" s="99">
        <v>3.2</v>
      </c>
    </row>
    <row r="2020" spans="2:3">
      <c r="B2020" s="6" t="s">
        <v>198</v>
      </c>
      <c r="C2020" s="99">
        <v>2.08</v>
      </c>
    </row>
    <row r="2021" spans="2:3">
      <c r="B2021" s="6" t="s">
        <v>139</v>
      </c>
      <c r="C2021" s="99">
        <v>1.76</v>
      </c>
    </row>
    <row r="2022" spans="2:3">
      <c r="B2022" s="6" t="s">
        <v>140</v>
      </c>
      <c r="C2022" s="99">
        <v>1.54</v>
      </c>
    </row>
    <row r="2023" spans="2:3">
      <c r="B2023" s="6" t="s">
        <v>141</v>
      </c>
      <c r="C2023" s="99">
        <v>1.4577</v>
      </c>
    </row>
    <row r="2024" spans="2:3">
      <c r="B2024" s="6" t="s">
        <v>142</v>
      </c>
      <c r="C2024" s="99">
        <v>1.1200000000000001</v>
      </c>
    </row>
    <row r="2025" spans="2:3">
      <c r="B2025" s="6" t="s">
        <v>202</v>
      </c>
      <c r="C2025" s="99">
        <v>0.96</v>
      </c>
    </row>
    <row r="2026" spans="2:3">
      <c r="B2026" s="6" t="s">
        <v>203</v>
      </c>
      <c r="C2026" s="99">
        <v>0.88100937000000001</v>
      </c>
    </row>
    <row r="2027" spans="2:3">
      <c r="B2027" s="6" t="s">
        <v>204</v>
      </c>
      <c r="C2027" s="99">
        <v>0.82799999999999996</v>
      </c>
    </row>
    <row r="2028" spans="2:3">
      <c r="B2028" s="6" t="s">
        <v>268</v>
      </c>
      <c r="C2028" s="99">
        <v>0.627</v>
      </c>
    </row>
    <row r="2029" spans="2:3">
      <c r="B2029" s="6" t="s">
        <v>269</v>
      </c>
      <c r="C2029" s="99">
        <v>0.48</v>
      </c>
    </row>
    <row r="2030" spans="2:3">
      <c r="B2030" s="6" t="s">
        <v>344</v>
      </c>
      <c r="C2030" s="99">
        <v>0.32700000000000001</v>
      </c>
    </row>
    <row r="2031" spans="2:3">
      <c r="B2031" s="6" t="s">
        <v>345</v>
      </c>
      <c r="C2031" s="99">
        <v>8.4879999999999997E-2</v>
      </c>
    </row>
    <row r="2032" spans="2:3">
      <c r="B2032" s="6" t="s">
        <v>350</v>
      </c>
      <c r="C2032" s="99">
        <v>5.3999999999999999E-2</v>
      </c>
    </row>
    <row r="2033" spans="2:3">
      <c r="B2033" s="6" t="s">
        <v>351</v>
      </c>
      <c r="C2033" s="99">
        <v>3.9600000000000003E-2</v>
      </c>
    </row>
    <row r="2034" spans="2:3">
      <c r="B2034" s="6" t="s">
        <v>352</v>
      </c>
      <c r="C2034" s="99">
        <v>3.2495999999999997E-2</v>
      </c>
    </row>
    <row r="2035" spans="2:3">
      <c r="B2035" s="6" t="s">
        <v>144</v>
      </c>
      <c r="C2035" s="99">
        <v>2.7066779999999999E-2</v>
      </c>
    </row>
    <row r="2036" spans="2:3">
      <c r="B2036" s="6" t="s">
        <v>275</v>
      </c>
      <c r="C2036" s="99">
        <v>1.6320000000000001E-2</v>
      </c>
    </row>
    <row r="2037" spans="2:3">
      <c r="B2037" s="6" t="s">
        <v>210</v>
      </c>
      <c r="C2037" s="99">
        <v>1.070958E-2</v>
      </c>
    </row>
    <row r="2038" spans="2:3">
      <c r="B2038" s="6" t="s">
        <v>211</v>
      </c>
      <c r="C2038" s="99">
        <v>7.7083680000000002E-3</v>
      </c>
    </row>
    <row r="2039" spans="2:3">
      <c r="B2039" s="6" t="s">
        <v>146</v>
      </c>
      <c r="C2039" s="99">
        <v>1.476057E-3</v>
      </c>
    </row>
  </sheetData>
  <phoneticPr fontId="3" type="noConversion"/>
  <pageMargins left="0.75" right="0.75" top="0.51388888888888884" bottom="0.5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8"/>
  <sheetViews>
    <sheetView view="pageLayout" topLeftCell="A12" zoomScale="160" workbookViewId="0">
      <selection activeCell="I15" sqref="I15"/>
    </sheetView>
  </sheetViews>
  <sheetFormatPr baseColWidth="10" defaultRowHeight="13" x14ac:dyDescent="0"/>
  <cols>
    <col min="1" max="1" width="3.85546875" style="32" customWidth="1"/>
    <col min="2" max="2" width="39.7109375" style="32" customWidth="1"/>
    <col min="3" max="3" width="7" style="32" customWidth="1"/>
    <col min="4" max="4" width="8" style="32" customWidth="1"/>
    <col min="5" max="5" width="7.28515625" style="32" customWidth="1"/>
    <col min="6" max="6" width="7.7109375" style="32" customWidth="1"/>
    <col min="7" max="7" width="7.42578125" style="32" customWidth="1"/>
    <col min="8" max="8" width="7" style="32" customWidth="1"/>
    <col min="9" max="9" width="7.42578125" style="4" customWidth="1"/>
    <col min="10" max="10" width="6.85546875" style="32" customWidth="1"/>
    <col min="13" max="16384" width="10.7109375" style="32"/>
  </cols>
  <sheetData>
    <row r="2" spans="1:10">
      <c r="B2" s="2"/>
    </row>
    <row r="5" spans="1:10">
      <c r="C5" s="22" t="s">
        <v>2065</v>
      </c>
      <c r="D5" s="22" t="s">
        <v>2066</v>
      </c>
      <c r="E5" s="22" t="s">
        <v>2067</v>
      </c>
      <c r="F5" s="22" t="s">
        <v>2068</v>
      </c>
      <c r="G5" s="22" t="s">
        <v>2251</v>
      </c>
      <c r="H5" s="237" t="s">
        <v>2581</v>
      </c>
      <c r="I5" s="82" t="s">
        <v>2691</v>
      </c>
    </row>
    <row r="6" spans="1:10">
      <c r="B6" s="79" t="s">
        <v>12</v>
      </c>
      <c r="C6" s="56">
        <v>530000</v>
      </c>
      <c r="D6" s="56">
        <v>530000</v>
      </c>
      <c r="E6" s="56">
        <v>640000</v>
      </c>
      <c r="F6" s="56">
        <v>740000</v>
      </c>
      <c r="G6" s="56">
        <v>830000</v>
      </c>
      <c r="H6" s="183">
        <v>920000</v>
      </c>
      <c r="I6" s="89">
        <f>(H6-C6)/C6</f>
        <v>0.73584905660377353</v>
      </c>
    </row>
    <row r="7" spans="1:10">
      <c r="B7" s="79" t="s">
        <v>13</v>
      </c>
      <c r="C7" s="56">
        <v>210000</v>
      </c>
      <c r="D7" s="56">
        <v>216810.13800000001</v>
      </c>
      <c r="E7" s="56">
        <v>289907.91899999999</v>
      </c>
      <c r="F7" s="56">
        <v>326837.13699999999</v>
      </c>
      <c r="G7" s="56">
        <v>384874.76799999998</v>
      </c>
      <c r="H7" s="108">
        <v>434864</v>
      </c>
      <c r="I7" s="89">
        <f>(H7-C7)/C7</f>
        <v>1.0707809523809524</v>
      </c>
    </row>
    <row r="8" spans="1:10">
      <c r="B8" s="79" t="s">
        <v>14</v>
      </c>
      <c r="C8" s="9">
        <f t="shared" ref="C8:H8" si="0">C7/C6</f>
        <v>0.39622641509433965</v>
      </c>
      <c r="D8" s="9">
        <f t="shared" si="0"/>
        <v>0.40907573207547171</v>
      </c>
      <c r="E8" s="9">
        <f t="shared" si="0"/>
        <v>0.45298112343749997</v>
      </c>
      <c r="F8" s="9">
        <f t="shared" si="0"/>
        <v>0.44167180675675671</v>
      </c>
      <c r="G8" s="9">
        <f t="shared" si="0"/>
        <v>0.46370453975903614</v>
      </c>
      <c r="H8" s="161">
        <f t="shared" si="0"/>
        <v>0.47267826086956521</v>
      </c>
    </row>
    <row r="9" spans="1:10">
      <c r="B9" s="83" t="s">
        <v>2404</v>
      </c>
      <c r="C9" s="84" t="s">
        <v>2487</v>
      </c>
    </row>
    <row r="10" spans="1:10">
      <c r="C10" s="132" t="s">
        <v>2561</v>
      </c>
      <c r="I10" s="454"/>
    </row>
    <row r="12" spans="1:10" ht="16">
      <c r="B12" s="146" t="s">
        <v>2645</v>
      </c>
    </row>
    <row r="13" spans="1:10">
      <c r="A13" s="32" t="s">
        <v>2639</v>
      </c>
      <c r="B13" s="17" t="s">
        <v>2310</v>
      </c>
      <c r="C13" s="17" t="s">
        <v>2365</v>
      </c>
      <c r="D13" s="17" t="s">
        <v>2366</v>
      </c>
      <c r="E13" s="17" t="s">
        <v>2367</v>
      </c>
      <c r="F13" s="17" t="s">
        <v>2368</v>
      </c>
      <c r="G13" s="325" t="s">
        <v>2631</v>
      </c>
      <c r="H13" s="237" t="s">
        <v>2581</v>
      </c>
      <c r="I13" s="221" t="s">
        <v>323</v>
      </c>
      <c r="J13" s="221" t="s">
        <v>2666</v>
      </c>
    </row>
    <row r="14" spans="1:10">
      <c r="A14" s="32">
        <v>1</v>
      </c>
      <c r="B14" s="66" t="s">
        <v>118</v>
      </c>
      <c r="C14" s="67">
        <v>15845602.789999999</v>
      </c>
      <c r="D14" s="67">
        <v>10538594.93</v>
      </c>
      <c r="E14" s="67">
        <v>14945855.51</v>
      </c>
      <c r="F14" s="67">
        <v>8754855.8120000008</v>
      </c>
      <c r="G14" s="326">
        <v>20733984.600000001</v>
      </c>
      <c r="H14" s="224">
        <v>30069000</v>
      </c>
      <c r="I14" s="210">
        <f>(H14-D14)/D14</f>
        <v>1.8532266587458639</v>
      </c>
      <c r="J14" s="9">
        <f>(H14-G14)/G14</f>
        <v>0.45022775795830378</v>
      </c>
    </row>
    <row r="15" spans="1:10">
      <c r="A15" s="32">
        <v>2</v>
      </c>
      <c r="B15" s="66" t="s">
        <v>205</v>
      </c>
      <c r="C15" s="67">
        <v>14115271.039999999</v>
      </c>
      <c r="D15" s="67">
        <v>12524999.310000001</v>
      </c>
      <c r="E15" s="67">
        <v>10177790.550000001</v>
      </c>
      <c r="F15" s="67">
        <v>4138094.42</v>
      </c>
      <c r="G15" s="326">
        <v>28376000.989999998</v>
      </c>
      <c r="H15" s="224">
        <v>29069000</v>
      </c>
      <c r="I15" s="210">
        <f t="shared" ref="I15:I65" si="1">(H15-D15)/D15</f>
        <v>1.3208783713697465</v>
      </c>
      <c r="J15" s="9">
        <f t="shared" ref="J15:J78" si="2">(H15-G15)/G15</f>
        <v>2.4422011059423834E-2</v>
      </c>
    </row>
    <row r="16" spans="1:10">
      <c r="A16" s="32">
        <v>3</v>
      </c>
      <c r="B16" s="66" t="s">
        <v>180</v>
      </c>
      <c r="C16" s="67">
        <v>6185527.3600000003</v>
      </c>
      <c r="D16" s="67">
        <v>3040213</v>
      </c>
      <c r="E16" s="67">
        <v>11781101.060000001</v>
      </c>
      <c r="F16" s="67">
        <v>7313994.3210000005</v>
      </c>
      <c r="G16" s="326">
        <v>14251555.49</v>
      </c>
      <c r="H16" s="224">
        <v>21087000</v>
      </c>
      <c r="I16" s="210">
        <f t="shared" si="1"/>
        <v>5.936027179674582</v>
      </c>
      <c r="J16" s="9">
        <f t="shared" si="2"/>
        <v>0.47962796164925853</v>
      </c>
    </row>
    <row r="17" spans="1:10">
      <c r="A17" s="32">
        <v>4</v>
      </c>
      <c r="B17" s="66" t="s">
        <v>2620</v>
      </c>
      <c r="C17" s="256">
        <v>9147439.3300000001</v>
      </c>
      <c r="D17" s="256">
        <v>8449741.2699999996</v>
      </c>
      <c r="E17" s="256">
        <v>14017467.359999999</v>
      </c>
      <c r="F17" s="256">
        <v>15261261.949999999</v>
      </c>
      <c r="G17" s="327">
        <v>16817300</v>
      </c>
      <c r="H17" s="336">
        <v>20014500</v>
      </c>
      <c r="I17" s="210">
        <f t="shared" si="1"/>
        <v>1.3686524072706905</v>
      </c>
      <c r="J17" s="9">
        <f t="shared" si="2"/>
        <v>0.1901137519102353</v>
      </c>
    </row>
    <row r="18" spans="1:10">
      <c r="A18" s="32">
        <v>5</v>
      </c>
      <c r="B18" s="66" t="s">
        <v>2621</v>
      </c>
      <c r="C18" s="256">
        <v>6097609.1799999997</v>
      </c>
      <c r="D18" s="256">
        <v>6170662.4299999997</v>
      </c>
      <c r="E18" s="256">
        <v>8514168.0199999996</v>
      </c>
      <c r="F18" s="256">
        <v>3991784.33</v>
      </c>
      <c r="G18" s="327">
        <v>15137350.800000001</v>
      </c>
      <c r="H18" s="336">
        <v>17030884.609999999</v>
      </c>
      <c r="I18" s="210">
        <f t="shared" si="1"/>
        <v>1.7599767129053598</v>
      </c>
      <c r="J18" s="9">
        <f t="shared" si="2"/>
        <v>0.12509017165672071</v>
      </c>
    </row>
    <row r="19" spans="1:10">
      <c r="A19" s="32">
        <v>6</v>
      </c>
      <c r="B19" s="66" t="s">
        <v>2324</v>
      </c>
      <c r="C19" s="256">
        <v>2379545.61</v>
      </c>
      <c r="D19" s="256">
        <v>5557613.6799999997</v>
      </c>
      <c r="E19" s="256">
        <v>11190574.109999999</v>
      </c>
      <c r="F19" s="256">
        <v>10204272.970000001</v>
      </c>
      <c r="G19" s="327">
        <v>12106810</v>
      </c>
      <c r="H19" s="336">
        <v>16906310</v>
      </c>
      <c r="I19" s="210">
        <f t="shared" si="1"/>
        <v>2.0420088501005709</v>
      </c>
      <c r="J19" s="9">
        <f t="shared" si="2"/>
        <v>0.39642977795141743</v>
      </c>
    </row>
    <row r="20" spans="1:10">
      <c r="A20" s="32">
        <v>7</v>
      </c>
      <c r="B20" s="66" t="s">
        <v>227</v>
      </c>
      <c r="C20" s="67">
        <v>2599057</v>
      </c>
      <c r="D20" s="67">
        <v>4478296</v>
      </c>
      <c r="E20" s="67">
        <v>6279613</v>
      </c>
      <c r="F20" s="67">
        <v>8395889</v>
      </c>
      <c r="G20" s="326">
        <v>9955948</v>
      </c>
      <c r="H20" s="224">
        <v>16394872.545123599</v>
      </c>
      <c r="I20" s="210">
        <f t="shared" si="1"/>
        <v>2.6609622376733473</v>
      </c>
      <c r="J20" s="9">
        <f t="shared" si="2"/>
        <v>0.64674148008041021</v>
      </c>
    </row>
    <row r="21" spans="1:10">
      <c r="A21" s="32">
        <v>8</v>
      </c>
      <c r="B21" s="29" t="s">
        <v>2271</v>
      </c>
      <c r="C21" s="45">
        <v>1374696.81</v>
      </c>
      <c r="D21" s="45">
        <v>1879893.6707057699</v>
      </c>
      <c r="E21" s="45">
        <v>3571602.91</v>
      </c>
      <c r="F21" s="45">
        <v>3484271.17</v>
      </c>
      <c r="G21" s="328">
        <v>5886579</v>
      </c>
      <c r="H21" s="224">
        <v>13184175.854</v>
      </c>
      <c r="I21" s="161">
        <f t="shared" si="1"/>
        <v>6.0132561534984346</v>
      </c>
      <c r="J21" s="161">
        <f t="shared" si="2"/>
        <v>1.2397008269149195</v>
      </c>
    </row>
    <row r="22" spans="1:10">
      <c r="A22" s="32">
        <v>9</v>
      </c>
      <c r="B22" s="66" t="s">
        <v>2313</v>
      </c>
      <c r="C22" s="255">
        <v>2358900</v>
      </c>
      <c r="D22" s="255">
        <v>2972185</v>
      </c>
      <c r="E22" s="255">
        <v>9851000</v>
      </c>
      <c r="F22" s="255">
        <v>7770729.3600000003</v>
      </c>
      <c r="G22" s="329">
        <v>21856457.699999999</v>
      </c>
      <c r="H22" s="337">
        <v>12808914.851</v>
      </c>
      <c r="I22" s="210">
        <f t="shared" si="1"/>
        <v>3.309595415830441</v>
      </c>
      <c r="J22" s="9">
        <f t="shared" si="2"/>
        <v>-0.41395284511268265</v>
      </c>
    </row>
    <row r="23" spans="1:10">
      <c r="A23" s="32">
        <v>10</v>
      </c>
      <c r="B23" s="66" t="s">
        <v>23</v>
      </c>
      <c r="C23" s="67">
        <v>3611913.83</v>
      </c>
      <c r="D23" s="67">
        <v>3020600.37</v>
      </c>
      <c r="E23" s="67">
        <v>4502439.1500000004</v>
      </c>
      <c r="F23" s="67">
        <v>6730746.6399999997</v>
      </c>
      <c r="G23" s="326">
        <v>10509620</v>
      </c>
      <c r="H23" s="338">
        <v>12107710</v>
      </c>
      <c r="I23" s="210">
        <f t="shared" si="1"/>
        <v>3.0083786389789786</v>
      </c>
      <c r="J23" s="9">
        <f t="shared" si="2"/>
        <v>0.15205973194083136</v>
      </c>
    </row>
    <row r="24" spans="1:10">
      <c r="A24" s="32">
        <v>11</v>
      </c>
      <c r="B24" s="29" t="s">
        <v>124</v>
      </c>
      <c r="C24" s="45">
        <v>1587363.4</v>
      </c>
      <c r="D24" s="45">
        <v>2600000</v>
      </c>
      <c r="E24" s="45">
        <v>1900000</v>
      </c>
      <c r="F24" s="68">
        <v>2000000</v>
      </c>
      <c r="G24" s="328">
        <v>5602494.6189999999</v>
      </c>
      <c r="H24" s="338">
        <v>11412730.123</v>
      </c>
      <c r="I24" s="161">
        <f t="shared" si="1"/>
        <v>3.3895115857692306</v>
      </c>
      <c r="J24" s="161">
        <f t="shared" si="2"/>
        <v>1.0370800686350468</v>
      </c>
    </row>
    <row r="25" spans="1:10">
      <c r="A25" s="32">
        <v>12</v>
      </c>
      <c r="B25" s="66" t="s">
        <v>2217</v>
      </c>
      <c r="C25" s="67">
        <v>372309.7</v>
      </c>
      <c r="D25" s="67">
        <v>3102360</v>
      </c>
      <c r="E25" s="67">
        <v>4514250.2</v>
      </c>
      <c r="F25" s="67">
        <v>4798815</v>
      </c>
      <c r="G25" s="326">
        <v>2995776.9</v>
      </c>
      <c r="H25" s="338">
        <v>11234744.98</v>
      </c>
      <c r="I25" s="210">
        <f t="shared" si="1"/>
        <v>2.6213543818254492</v>
      </c>
      <c r="J25" s="161">
        <f t="shared" si="2"/>
        <v>2.7501941416265012</v>
      </c>
    </row>
    <row r="26" spans="1:10">
      <c r="A26" s="32">
        <v>13</v>
      </c>
      <c r="B26" s="66" t="s">
        <v>2022</v>
      </c>
      <c r="C26" s="67">
        <v>1086838.31</v>
      </c>
      <c r="D26" s="67">
        <v>950147.72</v>
      </c>
      <c r="E26" s="67">
        <v>593579.29</v>
      </c>
      <c r="F26" s="67">
        <v>2907186.26</v>
      </c>
      <c r="G26" s="326">
        <v>3368951.15</v>
      </c>
      <c r="H26" s="338">
        <v>10740368.047</v>
      </c>
      <c r="I26" s="210">
        <f t="shared" si="1"/>
        <v>10.303892879940816</v>
      </c>
      <c r="J26" s="161">
        <f t="shared" si="2"/>
        <v>2.1880450528349158</v>
      </c>
    </row>
    <row r="27" spans="1:10">
      <c r="A27" s="32">
        <v>14</v>
      </c>
      <c r="B27" s="66" t="s">
        <v>364</v>
      </c>
      <c r="C27" s="67">
        <v>4394625.99</v>
      </c>
      <c r="D27" s="67">
        <v>6308949</v>
      </c>
      <c r="E27" s="67">
        <v>7725800.0700000003</v>
      </c>
      <c r="F27" s="67">
        <v>14341688.9</v>
      </c>
      <c r="G27" s="326">
        <v>8954000</v>
      </c>
      <c r="H27" s="338">
        <v>10206060</v>
      </c>
      <c r="I27" s="210">
        <f t="shared" si="1"/>
        <v>0.61771160299441319</v>
      </c>
      <c r="J27" s="9">
        <f t="shared" si="2"/>
        <v>0.13983247710520438</v>
      </c>
    </row>
    <row r="28" spans="1:10">
      <c r="A28" s="32">
        <v>15</v>
      </c>
      <c r="B28" s="29" t="s">
        <v>228</v>
      </c>
      <c r="C28" s="45">
        <v>7155045</v>
      </c>
      <c r="D28" s="45">
        <v>6681808</v>
      </c>
      <c r="E28" s="45">
        <v>7653155</v>
      </c>
      <c r="F28" s="45">
        <v>10260509.865563899</v>
      </c>
      <c r="G28" s="328">
        <v>11404329.9792566</v>
      </c>
      <c r="H28" s="338">
        <v>9900632</v>
      </c>
      <c r="I28" s="161">
        <f t="shared" si="1"/>
        <v>0.48172949596875575</v>
      </c>
      <c r="J28" s="9">
        <f t="shared" si="2"/>
        <v>-0.13185325065055858</v>
      </c>
    </row>
    <row r="29" spans="1:10">
      <c r="A29" s="32">
        <v>16</v>
      </c>
      <c r="B29" s="29" t="s">
        <v>237</v>
      </c>
      <c r="C29" s="45">
        <v>7131680.0899999999</v>
      </c>
      <c r="D29" s="45">
        <v>2641665.15</v>
      </c>
      <c r="E29" s="45">
        <v>4153611</v>
      </c>
      <c r="F29" s="45">
        <v>6831624</v>
      </c>
      <c r="G29" s="328">
        <v>7657077</v>
      </c>
      <c r="H29" s="338">
        <v>8960370</v>
      </c>
      <c r="I29" s="161">
        <f t="shared" si="1"/>
        <v>2.3919401177700359</v>
      </c>
      <c r="J29" s="9">
        <f t="shared" si="2"/>
        <v>0.17020763928585281</v>
      </c>
    </row>
    <row r="30" spans="1:10">
      <c r="A30" s="32">
        <v>17</v>
      </c>
      <c r="B30" s="29" t="s">
        <v>254</v>
      </c>
      <c r="C30" s="45">
        <v>5428863</v>
      </c>
      <c r="D30" s="45">
        <v>5754052</v>
      </c>
      <c r="E30" s="45">
        <v>6182875</v>
      </c>
      <c r="F30" s="45">
        <v>7660779</v>
      </c>
      <c r="G30" s="328">
        <v>9826625</v>
      </c>
      <c r="H30" s="338">
        <v>8933270</v>
      </c>
      <c r="I30" s="161">
        <f t="shared" si="1"/>
        <v>0.55251812114315269</v>
      </c>
      <c r="J30" s="9">
        <f t="shared" si="2"/>
        <v>-9.0911681274089523E-2</v>
      </c>
    </row>
    <row r="31" spans="1:10">
      <c r="A31" s="32">
        <v>18</v>
      </c>
      <c r="B31" s="66" t="s">
        <v>404</v>
      </c>
      <c r="C31" s="67">
        <v>3800522.4</v>
      </c>
      <c r="D31" s="67">
        <v>3484885</v>
      </c>
      <c r="E31" s="67">
        <v>2828331.71</v>
      </c>
      <c r="F31" s="67">
        <v>5293660</v>
      </c>
      <c r="G31" s="326">
        <v>5202734.8</v>
      </c>
      <c r="H31" s="338">
        <v>8433317.4560000002</v>
      </c>
      <c r="I31" s="210">
        <f t="shared" si="1"/>
        <v>1.419970086817786</v>
      </c>
      <c r="J31" s="9">
        <f t="shared" si="2"/>
        <v>0.62093932906209259</v>
      </c>
    </row>
    <row r="32" spans="1:10">
      <c r="A32" s="32">
        <v>19</v>
      </c>
      <c r="B32" s="66" t="s">
        <v>2182</v>
      </c>
      <c r="C32" s="67">
        <v>7868876</v>
      </c>
      <c r="D32" s="67">
        <v>8532945.5600000005</v>
      </c>
      <c r="E32" s="67">
        <v>5467015.04</v>
      </c>
      <c r="F32" s="67">
        <v>4765600</v>
      </c>
      <c r="G32" s="326">
        <v>6685744.3403000003</v>
      </c>
      <c r="H32" s="338">
        <v>6991833.3070999999</v>
      </c>
      <c r="I32" s="210">
        <f t="shared" si="1"/>
        <v>-0.18060729932747874</v>
      </c>
      <c r="J32" s="9">
        <f t="shared" si="2"/>
        <v>4.5782331961898633E-2</v>
      </c>
    </row>
    <row r="33" spans="1:10">
      <c r="A33" s="32">
        <v>20</v>
      </c>
      <c r="B33" s="29" t="s">
        <v>2144</v>
      </c>
      <c r="C33" s="45">
        <v>538560</v>
      </c>
      <c r="D33" s="45">
        <v>669547.32999999996</v>
      </c>
      <c r="E33" s="45">
        <v>1073400.48</v>
      </c>
      <c r="F33" s="45">
        <v>3828065.89</v>
      </c>
      <c r="G33" s="328">
        <v>1545525.1</v>
      </c>
      <c r="H33" s="338">
        <v>6951731.79256</v>
      </c>
      <c r="I33" s="210">
        <f t="shared" si="1"/>
        <v>9.3827339473670968</v>
      </c>
      <c r="J33" s="161">
        <f t="shared" si="2"/>
        <v>3.4979740494411899</v>
      </c>
    </row>
    <row r="34" spans="1:10">
      <c r="A34" s="32">
        <v>21</v>
      </c>
      <c r="B34" s="29" t="s">
        <v>2272</v>
      </c>
      <c r="C34" s="45">
        <v>2349924</v>
      </c>
      <c r="D34" s="45">
        <v>2929005</v>
      </c>
      <c r="E34" s="45">
        <v>8523072.8000000007</v>
      </c>
      <c r="F34" s="45">
        <v>8284747.7000000002</v>
      </c>
      <c r="G34" s="328">
        <v>5798232</v>
      </c>
      <c r="H34" s="338">
        <v>6690804</v>
      </c>
      <c r="I34" s="210">
        <f t="shared" si="1"/>
        <v>1.2843265887221087</v>
      </c>
      <c r="J34" s="9">
        <f t="shared" si="2"/>
        <v>0.1539386488846945</v>
      </c>
    </row>
    <row r="35" spans="1:10">
      <c r="A35" s="32">
        <v>22</v>
      </c>
      <c r="B35" s="29" t="s">
        <v>2014</v>
      </c>
      <c r="C35" s="45">
        <v>1291084.75</v>
      </c>
      <c r="D35" s="45">
        <v>469458</v>
      </c>
      <c r="E35" s="45">
        <v>703986.5</v>
      </c>
      <c r="F35" s="45">
        <v>3859756.2</v>
      </c>
      <c r="G35" s="328">
        <v>4446840</v>
      </c>
      <c r="H35" s="338">
        <v>6550410.2999999998</v>
      </c>
      <c r="I35" s="210">
        <f t="shared" si="1"/>
        <v>12.9531338266682</v>
      </c>
      <c r="J35" s="9">
        <f t="shared" si="2"/>
        <v>0.47304834444234556</v>
      </c>
    </row>
    <row r="36" spans="1:10">
      <c r="A36" s="32">
        <v>23</v>
      </c>
      <c r="B36" s="29" t="s">
        <v>113</v>
      </c>
      <c r="C36" s="70" t="s">
        <v>2400</v>
      </c>
      <c r="D36" s="45">
        <v>680000</v>
      </c>
      <c r="E36" s="45">
        <v>1300000</v>
      </c>
      <c r="F36" s="45">
        <v>3460665.69329168</v>
      </c>
      <c r="G36" s="328">
        <v>4680000</v>
      </c>
      <c r="H36" s="338">
        <v>5900000</v>
      </c>
      <c r="I36" s="210">
        <f t="shared" si="1"/>
        <v>7.6764705882352944</v>
      </c>
      <c r="J36" s="9">
        <f t="shared" si="2"/>
        <v>0.2606837606837607</v>
      </c>
    </row>
    <row r="37" spans="1:10">
      <c r="A37" s="32">
        <v>24</v>
      </c>
      <c r="B37" s="66" t="s">
        <v>148</v>
      </c>
      <c r="C37" s="67">
        <v>7106797.7199999997</v>
      </c>
      <c r="D37" s="67">
        <v>6640583</v>
      </c>
      <c r="E37" s="67">
        <v>5110555.42</v>
      </c>
      <c r="F37" s="67">
        <v>10900110</v>
      </c>
      <c r="G37" s="326">
        <v>8368843.5999999996</v>
      </c>
      <c r="H37" s="338">
        <v>5699171</v>
      </c>
      <c r="I37" s="210">
        <f t="shared" si="1"/>
        <v>-0.14176646839592247</v>
      </c>
      <c r="J37" s="9">
        <f t="shared" si="2"/>
        <v>-0.31900137314072874</v>
      </c>
    </row>
    <row r="38" spans="1:10">
      <c r="A38" s="32">
        <v>25</v>
      </c>
      <c r="B38" s="66" t="s">
        <v>2102</v>
      </c>
      <c r="C38" s="67">
        <v>2150906.91</v>
      </c>
      <c r="D38" s="67">
        <v>3726247.34</v>
      </c>
      <c r="E38" s="67">
        <v>4175865</v>
      </c>
      <c r="F38" s="67">
        <v>5642990</v>
      </c>
      <c r="G38" s="326">
        <v>4723510</v>
      </c>
      <c r="H38" s="338">
        <v>5613040</v>
      </c>
      <c r="I38" s="210">
        <f t="shared" si="1"/>
        <v>0.50635196427942974</v>
      </c>
      <c r="J38" s="9">
        <f t="shared" si="2"/>
        <v>0.18831970293277669</v>
      </c>
    </row>
    <row r="39" spans="1:10">
      <c r="A39" s="32">
        <v>26</v>
      </c>
      <c r="B39" s="66" t="s">
        <v>363</v>
      </c>
      <c r="C39" s="67">
        <v>9087981.4000000004</v>
      </c>
      <c r="D39" s="67">
        <v>8299549.5300000003</v>
      </c>
      <c r="E39" s="67">
        <v>9416950.0299999993</v>
      </c>
      <c r="F39" s="67">
        <v>10601343.243000001</v>
      </c>
      <c r="G39" s="326">
        <v>7101280</v>
      </c>
      <c r="H39" s="338">
        <v>5253810.7699999996</v>
      </c>
      <c r="I39" s="210">
        <f t="shared" si="1"/>
        <v>-0.36697639419955369</v>
      </c>
      <c r="J39" s="9">
        <f t="shared" si="2"/>
        <v>-0.26016003171259272</v>
      </c>
    </row>
    <row r="40" spans="1:10">
      <c r="A40" s="32">
        <v>27</v>
      </c>
      <c r="B40" s="66" t="s">
        <v>2021</v>
      </c>
      <c r="C40" s="67">
        <v>1375900.47</v>
      </c>
      <c r="D40" s="67">
        <v>5180728.7</v>
      </c>
      <c r="E40" s="67">
        <v>9200000</v>
      </c>
      <c r="F40" s="67">
        <v>3356972.361</v>
      </c>
      <c r="G40" s="326">
        <v>3428141.5244</v>
      </c>
      <c r="H40" s="338">
        <v>5025146.9627</v>
      </c>
      <c r="I40" s="210">
        <f t="shared" si="1"/>
        <v>-3.0030859809354646E-2</v>
      </c>
      <c r="J40" s="9">
        <f t="shared" si="2"/>
        <v>0.46585166537997902</v>
      </c>
    </row>
    <row r="41" spans="1:10">
      <c r="A41" s="32">
        <v>28</v>
      </c>
      <c r="B41" s="29" t="s">
        <v>170</v>
      </c>
      <c r="C41" s="45">
        <v>464267.76</v>
      </c>
      <c r="D41" s="69">
        <v>630000</v>
      </c>
      <c r="E41" s="45">
        <v>2248235.8739999998</v>
      </c>
      <c r="F41" s="45">
        <v>3540784.96374</v>
      </c>
      <c r="G41" s="328">
        <v>4415602.4390000002</v>
      </c>
      <c r="H41" s="339">
        <v>4875359.034</v>
      </c>
      <c r="I41" s="161">
        <f t="shared" si="1"/>
        <v>6.7386651333333329</v>
      </c>
      <c r="J41" s="9">
        <f t="shared" si="2"/>
        <v>0.10412092151668451</v>
      </c>
    </row>
    <row r="42" spans="1:10">
      <c r="A42" s="32">
        <v>29</v>
      </c>
      <c r="B42" s="66" t="s">
        <v>2305</v>
      </c>
      <c r="C42" s="66"/>
      <c r="D42" s="66"/>
      <c r="E42" s="66"/>
      <c r="F42" s="67">
        <v>2341.4867100000001</v>
      </c>
      <c r="G42" s="326">
        <v>2840.3123839999998</v>
      </c>
      <c r="H42" s="224">
        <v>4800000</v>
      </c>
      <c r="I42" s="210"/>
      <c r="J42" s="9">
        <f t="shared" si="2"/>
        <v>1688.9549595457456</v>
      </c>
    </row>
    <row r="43" spans="1:10">
      <c r="A43" s="32">
        <v>30</v>
      </c>
      <c r="B43" s="66" t="s">
        <v>2192</v>
      </c>
      <c r="C43" s="67">
        <v>850000</v>
      </c>
      <c r="D43" s="67">
        <v>1878846</v>
      </c>
      <c r="E43" s="67">
        <v>9036900</v>
      </c>
      <c r="F43" s="67">
        <v>2059606.0419999999</v>
      </c>
      <c r="G43" s="326">
        <v>5091272.2010000004</v>
      </c>
      <c r="H43" s="339">
        <v>4688269.3030000003</v>
      </c>
      <c r="I43" s="210">
        <f t="shared" si="1"/>
        <v>1.4952919520812245</v>
      </c>
      <c r="J43" s="9">
        <f t="shared" si="2"/>
        <v>-7.9155637744303745E-2</v>
      </c>
    </row>
    <row r="44" spans="1:10">
      <c r="A44" s="32">
        <v>31</v>
      </c>
      <c r="B44" s="29" t="s">
        <v>2150</v>
      </c>
      <c r="C44" s="45">
        <v>4161152.41</v>
      </c>
      <c r="D44" s="45">
        <v>8653412</v>
      </c>
      <c r="E44" s="45">
        <v>7725743</v>
      </c>
      <c r="F44" s="45">
        <v>9333571.841</v>
      </c>
      <c r="G44" s="328">
        <v>10551200.577</v>
      </c>
      <c r="H44" s="339">
        <v>4570007.6710000001</v>
      </c>
      <c r="I44" s="210">
        <f t="shared" si="1"/>
        <v>-0.47188372967795822</v>
      </c>
      <c r="J44" s="9">
        <f t="shared" si="2"/>
        <v>-0.56687320673612096</v>
      </c>
    </row>
    <row r="45" spans="1:10">
      <c r="A45" s="32">
        <v>32</v>
      </c>
      <c r="B45" s="66" t="s">
        <v>2194</v>
      </c>
      <c r="C45" s="67">
        <v>3275616</v>
      </c>
      <c r="D45" s="67">
        <v>3411802</v>
      </c>
      <c r="E45" s="67">
        <v>3882419</v>
      </c>
      <c r="F45" s="67">
        <v>4534840</v>
      </c>
      <c r="G45" s="326">
        <v>5387442</v>
      </c>
      <c r="H45" s="339">
        <v>4511481</v>
      </c>
      <c r="I45" s="210">
        <f t="shared" si="1"/>
        <v>0.32231618364723391</v>
      </c>
      <c r="J45" s="9">
        <f t="shared" si="2"/>
        <v>-0.16259311933195755</v>
      </c>
    </row>
    <row r="46" spans="1:10">
      <c r="A46" s="32">
        <v>33</v>
      </c>
      <c r="B46" s="29" t="s">
        <v>281</v>
      </c>
      <c r="C46" s="45">
        <v>1690979</v>
      </c>
      <c r="D46" s="45">
        <v>5472597.9699999997</v>
      </c>
      <c r="E46" s="45">
        <v>1874089</v>
      </c>
      <c r="F46" s="45">
        <v>3792647</v>
      </c>
      <c r="G46" s="328">
        <v>4511165</v>
      </c>
      <c r="H46" s="339">
        <v>4392545</v>
      </c>
      <c r="I46" s="210">
        <f t="shared" si="1"/>
        <v>-0.1973565344870381</v>
      </c>
      <c r="J46" s="9">
        <f t="shared" si="2"/>
        <v>-2.6294759779347462E-2</v>
      </c>
    </row>
    <row r="47" spans="1:10">
      <c r="A47" s="32">
        <v>34</v>
      </c>
      <c r="B47" s="66" t="s">
        <v>308</v>
      </c>
      <c r="C47" s="71" t="s">
        <v>171</v>
      </c>
      <c r="D47" s="71" t="s">
        <v>171</v>
      </c>
      <c r="E47" s="71" t="s">
        <v>171</v>
      </c>
      <c r="F47" s="67">
        <v>7089</v>
      </c>
      <c r="G47" s="326">
        <v>1641959.41</v>
      </c>
      <c r="H47" s="339">
        <v>4250000</v>
      </c>
      <c r="I47" s="210"/>
      <c r="J47" s="161">
        <f t="shared" si="2"/>
        <v>1.5883709269037289</v>
      </c>
    </row>
    <row r="48" spans="1:10">
      <c r="A48" s="32">
        <v>35</v>
      </c>
      <c r="B48" s="66" t="s">
        <v>2117</v>
      </c>
      <c r="C48" s="67">
        <v>3242893.18</v>
      </c>
      <c r="D48" s="67">
        <v>3609090.02</v>
      </c>
      <c r="E48" s="67">
        <v>5352905.8</v>
      </c>
      <c r="F48" s="67">
        <v>2261944.6</v>
      </c>
      <c r="G48" s="326">
        <v>3130234.94</v>
      </c>
      <c r="H48" s="339">
        <v>3687479.61</v>
      </c>
      <c r="I48" s="210">
        <f t="shared" si="1"/>
        <v>2.1720042882166692E-2</v>
      </c>
      <c r="J48" s="9">
        <f t="shared" si="2"/>
        <v>0.17802007858234434</v>
      </c>
    </row>
    <row r="49" spans="1:10">
      <c r="A49" s="32">
        <v>36</v>
      </c>
      <c r="B49" s="66" t="s">
        <v>267</v>
      </c>
      <c r="C49" s="67">
        <v>2795834.18</v>
      </c>
      <c r="D49" s="67">
        <v>3036284.21</v>
      </c>
      <c r="E49" s="67">
        <v>1820687.4</v>
      </c>
      <c r="F49" s="67">
        <v>15750879.23</v>
      </c>
      <c r="G49" s="326">
        <v>3602486.67</v>
      </c>
      <c r="H49" s="339">
        <v>3535130.71</v>
      </c>
      <c r="I49" s="210">
        <f t="shared" si="1"/>
        <v>0.16429506116622725</v>
      </c>
      <c r="J49" s="9">
        <f t="shared" si="2"/>
        <v>-1.8697074040804142E-2</v>
      </c>
    </row>
    <row r="50" spans="1:10">
      <c r="A50" s="32">
        <v>37</v>
      </c>
      <c r="B50" s="66" t="s">
        <v>2350</v>
      </c>
      <c r="C50" s="67">
        <v>1415000</v>
      </c>
      <c r="D50" s="67">
        <v>1765194.04</v>
      </c>
      <c r="E50" s="67">
        <v>3408842.9</v>
      </c>
      <c r="F50" s="67">
        <v>3550873</v>
      </c>
      <c r="G50" s="326">
        <v>7318552.9000000004</v>
      </c>
      <c r="H50" s="339">
        <v>3451726.4369999999</v>
      </c>
      <c r="I50" s="210">
        <f t="shared" si="1"/>
        <v>0.95543739599302058</v>
      </c>
      <c r="J50" s="9">
        <f t="shared" si="2"/>
        <v>-0.52835943332458524</v>
      </c>
    </row>
    <row r="51" spans="1:10">
      <c r="A51" s="32">
        <v>38</v>
      </c>
      <c r="B51" s="66" t="s">
        <v>1921</v>
      </c>
      <c r="C51" s="67">
        <v>3097479.93</v>
      </c>
      <c r="D51" s="67">
        <v>3843923.51</v>
      </c>
      <c r="E51" s="67">
        <v>5039182.8099999996</v>
      </c>
      <c r="F51" s="67">
        <v>3995017.78</v>
      </c>
      <c r="G51" s="326">
        <v>3974982.86</v>
      </c>
      <c r="H51" s="339">
        <v>3334430</v>
      </c>
      <c r="I51" s="210">
        <f t="shared" si="1"/>
        <v>-0.13254517387626161</v>
      </c>
      <c r="J51" s="9">
        <f t="shared" si="2"/>
        <v>-0.16114606843864476</v>
      </c>
    </row>
    <row r="52" spans="1:10">
      <c r="A52" s="32">
        <v>39</v>
      </c>
      <c r="B52" s="66" t="s">
        <v>2509</v>
      </c>
      <c r="C52" s="67">
        <v>3398042</v>
      </c>
      <c r="D52" s="67">
        <v>2139976.7000000002</v>
      </c>
      <c r="E52" s="67">
        <v>4392548.0999999996</v>
      </c>
      <c r="F52" s="67">
        <v>9903760.5399999991</v>
      </c>
      <c r="G52" s="326">
        <v>2748316.26</v>
      </c>
      <c r="H52" s="339">
        <v>3254968.4</v>
      </c>
      <c r="I52" s="210">
        <f t="shared" si="1"/>
        <v>0.5210298317734019</v>
      </c>
      <c r="J52" s="9">
        <f t="shared" si="2"/>
        <v>0.18435001363343831</v>
      </c>
    </row>
    <row r="53" spans="1:10">
      <c r="A53" s="32">
        <v>40</v>
      </c>
      <c r="B53" s="29" t="s">
        <v>2131</v>
      </c>
      <c r="C53" s="45">
        <v>424949</v>
      </c>
      <c r="D53" s="45">
        <v>1372992</v>
      </c>
      <c r="E53" s="45">
        <v>1501380</v>
      </c>
      <c r="F53" s="45">
        <v>2184410.9</v>
      </c>
      <c r="G53" s="328">
        <v>2322823.1779999998</v>
      </c>
      <c r="H53" s="339">
        <v>2985900</v>
      </c>
      <c r="I53" s="210">
        <f t="shared" si="1"/>
        <v>1.1747395469165152</v>
      </c>
      <c r="J53" s="9">
        <f t="shared" si="2"/>
        <v>0.28546160046970231</v>
      </c>
    </row>
    <row r="54" spans="1:10">
      <c r="A54" s="32">
        <v>41</v>
      </c>
      <c r="B54" s="66" t="s">
        <v>192</v>
      </c>
      <c r="C54" s="67">
        <v>1939351.54</v>
      </c>
      <c r="D54" s="67">
        <v>2205664.96</v>
      </c>
      <c r="E54" s="67">
        <v>807645.85</v>
      </c>
      <c r="F54" s="67">
        <v>1225213</v>
      </c>
      <c r="G54" s="326">
        <v>2999919.8</v>
      </c>
      <c r="H54" s="339">
        <v>2899743.53</v>
      </c>
      <c r="I54" s="210">
        <f t="shared" si="1"/>
        <v>0.31467996390530673</v>
      </c>
      <c r="J54" s="9">
        <f t="shared" si="2"/>
        <v>-3.3392982705737678E-2</v>
      </c>
    </row>
    <row r="55" spans="1:10">
      <c r="A55" s="32">
        <v>42</v>
      </c>
      <c r="B55" s="29" t="s">
        <v>255</v>
      </c>
      <c r="C55" s="45">
        <v>3784116.3</v>
      </c>
      <c r="D55" s="45">
        <v>2984993.5</v>
      </c>
      <c r="E55" s="45">
        <v>2909113.3</v>
      </c>
      <c r="F55" s="45">
        <v>2994311</v>
      </c>
      <c r="G55" s="328">
        <v>3686965</v>
      </c>
      <c r="H55" s="339">
        <v>2872460</v>
      </c>
      <c r="I55" s="210">
        <f t="shared" si="1"/>
        <v>-3.7699747084876396E-2</v>
      </c>
      <c r="J55" s="9">
        <f t="shared" si="2"/>
        <v>-0.22091476322666476</v>
      </c>
    </row>
    <row r="56" spans="1:10">
      <c r="A56" s="32">
        <v>43</v>
      </c>
      <c r="B56" s="29" t="s">
        <v>2106</v>
      </c>
      <c r="C56" s="45">
        <v>234276.2</v>
      </c>
      <c r="D56" s="45">
        <v>239073</v>
      </c>
      <c r="E56" s="45">
        <v>1031434</v>
      </c>
      <c r="F56" s="45">
        <v>2480416.0021099099</v>
      </c>
      <c r="G56" s="328">
        <v>2563660</v>
      </c>
      <c r="H56" s="224">
        <v>2864570</v>
      </c>
      <c r="I56" s="210">
        <f t="shared" si="1"/>
        <v>10.981988764937906</v>
      </c>
      <c r="J56" s="9">
        <f t="shared" si="2"/>
        <v>0.11737515895243519</v>
      </c>
    </row>
    <row r="57" spans="1:10">
      <c r="A57" s="32">
        <v>44</v>
      </c>
      <c r="B57" s="66" t="s">
        <v>2145</v>
      </c>
      <c r="C57" s="67">
        <v>327365.95</v>
      </c>
      <c r="D57" s="67">
        <v>517412.47</v>
      </c>
      <c r="E57" s="67">
        <v>581646.29</v>
      </c>
      <c r="F57" s="67">
        <v>1688437</v>
      </c>
      <c r="G57" s="326">
        <v>1501594.8</v>
      </c>
      <c r="H57" s="339">
        <v>2831736.4</v>
      </c>
      <c r="I57" s="210">
        <f t="shared" si="1"/>
        <v>4.47288007960071</v>
      </c>
      <c r="J57" s="9">
        <f t="shared" si="2"/>
        <v>0.88581926362557983</v>
      </c>
    </row>
    <row r="58" spans="1:10">
      <c r="A58" s="32">
        <v>45</v>
      </c>
      <c r="B58" s="66" t="s">
        <v>2618</v>
      </c>
      <c r="C58" s="67">
        <v>1889063.8</v>
      </c>
      <c r="D58" s="67">
        <v>1463429.81</v>
      </c>
      <c r="E58" s="67">
        <v>2454063.02</v>
      </c>
      <c r="F58" s="67">
        <v>2583027.41</v>
      </c>
      <c r="G58" s="326">
        <v>2397368.86</v>
      </c>
      <c r="H58" s="339">
        <v>2792410</v>
      </c>
      <c r="I58" s="210">
        <f t="shared" si="1"/>
        <v>0.90812704573784775</v>
      </c>
      <c r="J58" s="9">
        <f t="shared" si="2"/>
        <v>0.16478112592152389</v>
      </c>
    </row>
    <row r="59" spans="1:10">
      <c r="A59" s="32">
        <v>46</v>
      </c>
      <c r="B59" s="66" t="s">
        <v>2283</v>
      </c>
      <c r="C59" s="66"/>
      <c r="D59" s="67">
        <v>516036.35</v>
      </c>
      <c r="E59" s="67">
        <v>394627.16</v>
      </c>
      <c r="F59" s="67">
        <v>400459</v>
      </c>
      <c r="G59" s="326">
        <v>5613433.2999999998</v>
      </c>
      <c r="H59" s="339">
        <v>2748158.5</v>
      </c>
      <c r="I59" s="210">
        <f t="shared" si="1"/>
        <v>4.3255134061776852</v>
      </c>
      <c r="J59" s="9">
        <f t="shared" si="2"/>
        <v>-0.51043178868803873</v>
      </c>
    </row>
    <row r="60" spans="1:10">
      <c r="A60" s="32">
        <v>47</v>
      </c>
      <c r="B60" s="66" t="s">
        <v>2198</v>
      </c>
      <c r="C60" s="71" t="s">
        <v>2400</v>
      </c>
      <c r="D60" s="71" t="s">
        <v>2400</v>
      </c>
      <c r="E60" s="67">
        <v>1733284</v>
      </c>
      <c r="F60" s="67">
        <v>2220780</v>
      </c>
      <c r="G60" s="326">
        <v>2601210</v>
      </c>
      <c r="H60" s="339">
        <v>2700815</v>
      </c>
      <c r="I60" s="210"/>
      <c r="J60" s="9">
        <f t="shared" si="2"/>
        <v>3.8291794972339796E-2</v>
      </c>
    </row>
    <row r="61" spans="1:10">
      <c r="A61" s="32">
        <v>48</v>
      </c>
      <c r="B61" s="29" t="s">
        <v>221</v>
      </c>
      <c r="C61" s="45">
        <v>5973683</v>
      </c>
      <c r="D61" s="45">
        <v>3527455</v>
      </c>
      <c r="E61" s="45">
        <v>6656325</v>
      </c>
      <c r="F61" s="45">
        <v>6362683</v>
      </c>
      <c r="G61" s="328">
        <v>2990591</v>
      </c>
      <c r="H61" s="339">
        <v>2505143</v>
      </c>
      <c r="I61" s="210">
        <f t="shared" si="1"/>
        <v>-0.28981574534614901</v>
      </c>
      <c r="J61" s="9">
        <f t="shared" si="2"/>
        <v>-0.16232510563965449</v>
      </c>
    </row>
    <row r="62" spans="1:10">
      <c r="A62" s="32">
        <v>49</v>
      </c>
      <c r="B62" s="66" t="s">
        <v>22</v>
      </c>
      <c r="C62" s="67">
        <v>2125734</v>
      </c>
      <c r="D62" s="67">
        <v>1203201</v>
      </c>
      <c r="E62" s="67">
        <v>4995950</v>
      </c>
      <c r="F62" s="67">
        <v>6755960.9179999996</v>
      </c>
      <c r="G62" s="326">
        <v>2672315.7000000002</v>
      </c>
      <c r="H62" s="339">
        <v>2501391</v>
      </c>
      <c r="I62" s="210">
        <f t="shared" si="1"/>
        <v>1.0789469091199226</v>
      </c>
      <c r="J62" s="9">
        <f t="shared" si="2"/>
        <v>-6.3961267749914494E-2</v>
      </c>
    </row>
    <row r="63" spans="1:10">
      <c r="A63" s="32">
        <v>50</v>
      </c>
      <c r="B63" s="29" t="s">
        <v>145</v>
      </c>
      <c r="C63" s="45">
        <v>3117582</v>
      </c>
      <c r="D63" s="45">
        <v>3848805.51</v>
      </c>
      <c r="E63" s="45">
        <v>6252911.3600000003</v>
      </c>
      <c r="F63" s="45">
        <v>6729542.5999999996</v>
      </c>
      <c r="G63" s="328">
        <v>8133060</v>
      </c>
      <c r="H63" s="339">
        <v>2443060</v>
      </c>
      <c r="I63" s="210">
        <f t="shared" si="1"/>
        <v>-0.36524202284256235</v>
      </c>
      <c r="J63" s="9">
        <f t="shared" si="2"/>
        <v>-0.69961367554155507</v>
      </c>
    </row>
    <row r="64" spans="1:10">
      <c r="A64" s="32">
        <v>51</v>
      </c>
      <c r="B64" s="29" t="s">
        <v>2196</v>
      </c>
      <c r="C64" s="45">
        <v>597906</v>
      </c>
      <c r="D64" s="45">
        <v>1482625</v>
      </c>
      <c r="E64" s="45">
        <v>1512580</v>
      </c>
      <c r="F64" s="45">
        <v>2390696.2799999998</v>
      </c>
      <c r="G64" s="328">
        <v>2619361.8080000002</v>
      </c>
      <c r="H64" s="339">
        <v>2252388.9249999998</v>
      </c>
      <c r="I64" s="210">
        <f t="shared" si="1"/>
        <v>0.51918989967119122</v>
      </c>
      <c r="J64" s="9">
        <f t="shared" si="2"/>
        <v>-0.14010011212624368</v>
      </c>
    </row>
    <row r="65" spans="1:12">
      <c r="A65" s="32">
        <v>52</v>
      </c>
      <c r="B65" s="29" t="s">
        <v>2226</v>
      </c>
      <c r="C65" s="45">
        <v>1090321.8</v>
      </c>
      <c r="D65" s="45">
        <v>2100000</v>
      </c>
      <c r="E65" s="45">
        <v>1800000</v>
      </c>
      <c r="F65" s="45">
        <v>2653801.14</v>
      </c>
      <c r="G65" s="328">
        <v>2300241.9900000002</v>
      </c>
      <c r="H65" s="339">
        <v>2127123.0099999998</v>
      </c>
      <c r="I65" s="210">
        <f t="shared" si="1"/>
        <v>1.2915719047618941E-2</v>
      </c>
      <c r="J65" s="9">
        <f t="shared" si="2"/>
        <v>-7.5261203278877808E-2</v>
      </c>
    </row>
    <row r="66" spans="1:12">
      <c r="A66" s="32">
        <v>53</v>
      </c>
      <c r="B66" s="66" t="s">
        <v>2227</v>
      </c>
      <c r="C66" s="71" t="s">
        <v>2400</v>
      </c>
      <c r="D66" s="71" t="s">
        <v>2400</v>
      </c>
      <c r="E66" s="71" t="s">
        <v>2400</v>
      </c>
      <c r="F66" s="67">
        <v>2885235.8</v>
      </c>
      <c r="G66" s="326">
        <v>2033801.22</v>
      </c>
      <c r="H66" s="339">
        <v>2126742.9</v>
      </c>
      <c r="I66" s="210"/>
      <c r="J66" s="9">
        <f t="shared" si="2"/>
        <v>4.5698507349700546E-2</v>
      </c>
    </row>
    <row r="67" spans="1:12">
      <c r="A67" s="32">
        <v>54</v>
      </c>
      <c r="B67" s="73" t="s">
        <v>193</v>
      </c>
      <c r="C67" s="74">
        <v>1457207</v>
      </c>
      <c r="D67" s="74">
        <v>1337123.83</v>
      </c>
      <c r="E67" s="74">
        <v>1018665</v>
      </c>
      <c r="F67" s="74">
        <v>2000000</v>
      </c>
      <c r="G67" s="330">
        <v>1424392</v>
      </c>
      <c r="H67" s="339">
        <v>2084297</v>
      </c>
      <c r="I67" s="252">
        <f>(H67-D67)/D67</f>
        <v>0.55879130506558983</v>
      </c>
      <c r="J67" s="9">
        <f t="shared" si="2"/>
        <v>0.46328889799998879</v>
      </c>
    </row>
    <row r="68" spans="1:12">
      <c r="A68" s="32">
        <v>55</v>
      </c>
      <c r="B68" s="66" t="s">
        <v>226</v>
      </c>
      <c r="C68" s="67">
        <v>2311227.4500000002</v>
      </c>
      <c r="D68" s="67">
        <v>1126568.78</v>
      </c>
      <c r="E68" s="67">
        <v>1773651.23</v>
      </c>
      <c r="F68" s="67">
        <v>889220.85</v>
      </c>
      <c r="G68" s="326">
        <v>1486552.12</v>
      </c>
      <c r="H68" s="339">
        <v>1601800</v>
      </c>
      <c r="I68" s="252">
        <f t="shared" ref="I68:I76" si="3">(H68-D68)/D68</f>
        <v>0.42183950810353538</v>
      </c>
      <c r="J68" s="9">
        <f t="shared" si="2"/>
        <v>7.7526968916501821E-2</v>
      </c>
    </row>
    <row r="69" spans="1:12">
      <c r="A69" s="32">
        <v>56</v>
      </c>
      <c r="B69" s="29" t="s">
        <v>2137</v>
      </c>
      <c r="C69" s="70" t="s">
        <v>2400</v>
      </c>
      <c r="D69" s="70" t="s">
        <v>2400</v>
      </c>
      <c r="E69" s="45">
        <v>184937.79</v>
      </c>
      <c r="F69" s="45">
        <v>2254256</v>
      </c>
      <c r="G69" s="328">
        <v>1931311.6</v>
      </c>
      <c r="H69" s="339">
        <v>1559696</v>
      </c>
      <c r="I69" s="252"/>
      <c r="J69" s="9">
        <f t="shared" si="2"/>
        <v>-0.19241617976094591</v>
      </c>
    </row>
    <row r="70" spans="1:12">
      <c r="A70" s="32">
        <v>57</v>
      </c>
      <c r="B70" s="66" t="s">
        <v>2223</v>
      </c>
      <c r="C70" s="67">
        <v>893970.41</v>
      </c>
      <c r="D70" s="67">
        <v>1889972.1</v>
      </c>
      <c r="E70" s="67">
        <v>1840864.6</v>
      </c>
      <c r="F70" s="67">
        <v>2780744.21</v>
      </c>
      <c r="G70" s="326">
        <v>2351570</v>
      </c>
      <c r="H70" s="340">
        <v>1491240</v>
      </c>
      <c r="I70" s="252">
        <f t="shared" si="3"/>
        <v>-0.21097247943501393</v>
      </c>
      <c r="J70" s="9">
        <f t="shared" si="2"/>
        <v>-0.36585345109862771</v>
      </c>
    </row>
    <row r="71" spans="1:12">
      <c r="A71" s="32">
        <v>58</v>
      </c>
      <c r="B71" s="73" t="s">
        <v>178</v>
      </c>
      <c r="C71" s="74">
        <v>1941338.51</v>
      </c>
      <c r="D71" s="74">
        <v>2178009.7590000001</v>
      </c>
      <c r="E71" s="74">
        <v>1405426.7720000001</v>
      </c>
      <c r="F71" s="74">
        <v>1289545.466</v>
      </c>
      <c r="G71" s="330">
        <v>1626751.3089999999</v>
      </c>
      <c r="H71" s="340">
        <v>1477926.7879999999</v>
      </c>
      <c r="I71" s="252">
        <f t="shared" si="3"/>
        <v>-0.32143243073503608</v>
      </c>
      <c r="J71" s="9">
        <f t="shared" si="2"/>
        <v>-9.148572383291069E-2</v>
      </c>
    </row>
    <row r="72" spans="1:12">
      <c r="A72" s="32">
        <v>59</v>
      </c>
      <c r="B72" s="206" t="s">
        <v>2054</v>
      </c>
      <c r="C72" s="207">
        <v>10710.1</v>
      </c>
      <c r="D72" s="207">
        <v>17496.5</v>
      </c>
      <c r="E72" s="207">
        <v>1010867</v>
      </c>
      <c r="F72" s="207">
        <v>1190691</v>
      </c>
      <c r="G72" s="331">
        <v>1481070</v>
      </c>
      <c r="H72" s="341">
        <v>1381410</v>
      </c>
      <c r="I72" s="252">
        <f t="shared" si="3"/>
        <v>77.953504986711621</v>
      </c>
      <c r="J72" s="9">
        <f t="shared" si="2"/>
        <v>-6.7289189572403735E-2</v>
      </c>
    </row>
    <row r="73" spans="1:12" ht="12" customHeight="1">
      <c r="A73" s="32">
        <v>60</v>
      </c>
      <c r="B73" s="29" t="s">
        <v>2651</v>
      </c>
      <c r="C73" s="29"/>
      <c r="D73" s="29"/>
      <c r="E73" s="29"/>
      <c r="F73" s="29"/>
      <c r="G73" s="332"/>
      <c r="H73" s="104">
        <v>1291365.3629999999</v>
      </c>
      <c r="I73" s="252"/>
      <c r="J73" s="9"/>
      <c r="K73" s="32"/>
      <c r="L73" s="32"/>
    </row>
    <row r="74" spans="1:12">
      <c r="A74" s="32">
        <v>61</v>
      </c>
      <c r="B74" s="265" t="s">
        <v>2348</v>
      </c>
      <c r="C74" s="266">
        <v>2241578.17</v>
      </c>
      <c r="D74" s="266">
        <v>998858.9</v>
      </c>
      <c r="E74" s="266">
        <v>1002413.8</v>
      </c>
      <c r="F74" s="266">
        <v>505206.6</v>
      </c>
      <c r="G74" s="333">
        <v>477867</v>
      </c>
      <c r="H74" s="342">
        <v>1248079.7</v>
      </c>
      <c r="I74" s="252">
        <f t="shared" si="3"/>
        <v>0.2495055107383034</v>
      </c>
      <c r="J74" s="161">
        <f t="shared" si="2"/>
        <v>1.6117721039536104</v>
      </c>
    </row>
    <row r="75" spans="1:12">
      <c r="A75" s="32">
        <v>62</v>
      </c>
      <c r="B75" s="66" t="s">
        <v>229</v>
      </c>
      <c r="C75" s="67">
        <v>545456</v>
      </c>
      <c r="D75" s="67">
        <v>483956</v>
      </c>
      <c r="E75" s="67">
        <v>576507</v>
      </c>
      <c r="F75" s="67">
        <v>621983.19999999995</v>
      </c>
      <c r="G75" s="326">
        <v>804353.8</v>
      </c>
      <c r="H75" s="342">
        <v>1181475.1000000001</v>
      </c>
      <c r="I75" s="252">
        <f t="shared" si="3"/>
        <v>1.4412861913066479</v>
      </c>
      <c r="J75" s="9">
        <f t="shared" si="2"/>
        <v>0.46885002594629382</v>
      </c>
    </row>
    <row r="76" spans="1:12">
      <c r="A76" s="32">
        <v>63</v>
      </c>
      <c r="B76" s="66" t="s">
        <v>405</v>
      </c>
      <c r="C76" s="67">
        <v>629153.54</v>
      </c>
      <c r="D76" s="67">
        <v>554497.19999999995</v>
      </c>
      <c r="E76" s="67">
        <v>365062.51</v>
      </c>
      <c r="F76" s="67">
        <v>5979747.5</v>
      </c>
      <c r="G76" s="326">
        <v>1019040</v>
      </c>
      <c r="H76" s="342">
        <v>1171200</v>
      </c>
      <c r="I76" s="252">
        <f t="shared" si="3"/>
        <v>1.1121837946160957</v>
      </c>
      <c r="J76" s="9">
        <f t="shared" si="2"/>
        <v>0.14931700423928404</v>
      </c>
    </row>
    <row r="77" spans="1:12">
      <c r="A77" s="32">
        <v>64</v>
      </c>
      <c r="B77" s="75" t="s">
        <v>223</v>
      </c>
      <c r="C77" s="76">
        <v>411922.9</v>
      </c>
      <c r="D77" s="76">
        <v>400530.9</v>
      </c>
      <c r="E77" s="76">
        <v>1376572.9</v>
      </c>
      <c r="F77" s="76">
        <v>1602164.4</v>
      </c>
      <c r="G77" s="334">
        <v>1194321</v>
      </c>
      <c r="H77" s="317">
        <v>1157184.83</v>
      </c>
      <c r="I77" s="318">
        <f t="shared" ref="I77:I85" si="4">(H77-D77)/D77</f>
        <v>1.8891274805514382</v>
      </c>
      <c r="J77" s="318">
        <f t="shared" si="2"/>
        <v>-3.1093960501406177E-2</v>
      </c>
    </row>
    <row r="78" spans="1:12">
      <c r="A78" s="32">
        <v>65</v>
      </c>
      <c r="B78" s="66" t="s">
        <v>2069</v>
      </c>
      <c r="C78" s="67">
        <v>1375418.18</v>
      </c>
      <c r="D78" s="67">
        <v>2275367.94</v>
      </c>
      <c r="E78" s="67">
        <v>3411809</v>
      </c>
      <c r="F78" s="67">
        <v>1020928.18</v>
      </c>
      <c r="G78" s="326">
        <v>750382.67</v>
      </c>
      <c r="H78" s="342">
        <v>987200</v>
      </c>
      <c r="I78" s="252">
        <f t="shared" si="4"/>
        <v>-0.56613610368440015</v>
      </c>
      <c r="J78" s="9">
        <f t="shared" si="2"/>
        <v>0.31559541480348946</v>
      </c>
    </row>
    <row r="79" spans="1:12">
      <c r="A79" s="32">
        <v>66</v>
      </c>
      <c r="B79" s="29" t="s">
        <v>2164</v>
      </c>
      <c r="C79" s="45">
        <v>888375.5</v>
      </c>
      <c r="D79" s="45">
        <v>625981.99690000003</v>
      </c>
      <c r="E79" s="45">
        <v>835736.7</v>
      </c>
      <c r="F79" s="45">
        <v>867006.2</v>
      </c>
      <c r="G79" s="328">
        <v>730507.6</v>
      </c>
      <c r="H79" s="342">
        <v>938728.8</v>
      </c>
      <c r="I79" s="252">
        <f t="shared" si="4"/>
        <v>0.49960990036261538</v>
      </c>
      <c r="J79" s="9">
        <f t="shared" ref="J79:J109" si="5">(H79-G79)/G79</f>
        <v>0.28503632268849782</v>
      </c>
    </row>
    <row r="80" spans="1:12">
      <c r="A80" s="32">
        <v>67</v>
      </c>
      <c r="B80" s="29" t="s">
        <v>197</v>
      </c>
      <c r="C80" s="45">
        <v>305338.90000000002</v>
      </c>
      <c r="D80" s="45">
        <v>1294656</v>
      </c>
      <c r="E80" s="45">
        <v>595640</v>
      </c>
      <c r="F80" s="45">
        <v>983200</v>
      </c>
      <c r="G80" s="328">
        <v>1112641.9080000001</v>
      </c>
      <c r="H80" s="342">
        <v>916322.98699999996</v>
      </c>
      <c r="I80" s="252">
        <f t="shared" si="4"/>
        <v>-0.29222667102303629</v>
      </c>
      <c r="J80" s="9">
        <f t="shared" si="5"/>
        <v>-0.17644393905033467</v>
      </c>
    </row>
    <row r="81" spans="1:10">
      <c r="A81" s="32">
        <v>68</v>
      </c>
      <c r="B81" s="29" t="s">
        <v>2133</v>
      </c>
      <c r="C81" s="45">
        <v>625373.19999999995</v>
      </c>
      <c r="D81" s="45">
        <v>622985</v>
      </c>
      <c r="E81" s="45">
        <v>758337</v>
      </c>
      <c r="F81" s="45">
        <v>2585729.80789987</v>
      </c>
      <c r="G81" s="328">
        <v>2300630</v>
      </c>
      <c r="H81" s="340">
        <v>763489</v>
      </c>
      <c r="I81" s="252">
        <f t="shared" si="4"/>
        <v>0.2255335200687015</v>
      </c>
      <c r="J81" s="9">
        <f t="shared" si="5"/>
        <v>-0.66813916188174538</v>
      </c>
    </row>
    <row r="82" spans="1:10">
      <c r="A82" s="32">
        <v>69</v>
      </c>
      <c r="B82" s="66" t="s">
        <v>2057</v>
      </c>
      <c r="C82" s="67">
        <v>2869423</v>
      </c>
      <c r="D82" s="67">
        <v>3686893.74</v>
      </c>
      <c r="E82" s="67">
        <v>5599930</v>
      </c>
      <c r="F82" s="67">
        <v>1351856.23</v>
      </c>
      <c r="G82" s="326">
        <v>1401764.4</v>
      </c>
      <c r="H82" s="342">
        <v>730446.33</v>
      </c>
      <c r="I82" s="252">
        <f t="shared" si="4"/>
        <v>-0.80188028689972501</v>
      </c>
      <c r="J82" s="9">
        <f t="shared" si="5"/>
        <v>-0.47890934453749862</v>
      </c>
    </row>
    <row r="83" spans="1:10">
      <c r="A83" s="32">
        <v>70</v>
      </c>
      <c r="B83" s="66" t="s">
        <v>2169</v>
      </c>
      <c r="C83" s="67">
        <v>2882203.61</v>
      </c>
      <c r="D83" s="67">
        <v>3190983.73</v>
      </c>
      <c r="E83" s="67">
        <v>116422</v>
      </c>
      <c r="F83" s="67">
        <v>581388</v>
      </c>
      <c r="G83" s="326">
        <v>712785</v>
      </c>
      <c r="H83" s="342">
        <v>655363</v>
      </c>
      <c r="I83" s="252">
        <f t="shared" si="4"/>
        <v>-0.79462038811460811</v>
      </c>
      <c r="J83" s="9">
        <f t="shared" si="5"/>
        <v>-8.0560056679082753E-2</v>
      </c>
    </row>
    <row r="84" spans="1:10">
      <c r="A84" s="32">
        <v>71</v>
      </c>
      <c r="B84" s="29" t="s">
        <v>2260</v>
      </c>
      <c r="C84" s="45">
        <v>969000</v>
      </c>
      <c r="D84" s="45">
        <v>830000</v>
      </c>
      <c r="E84" s="45">
        <v>550000</v>
      </c>
      <c r="F84" s="45">
        <v>456587</v>
      </c>
      <c r="G84" s="328">
        <v>549263</v>
      </c>
      <c r="H84" s="342">
        <v>627998.81999999983</v>
      </c>
      <c r="I84" s="252">
        <f t="shared" si="4"/>
        <v>-0.24337491566265079</v>
      </c>
      <c r="J84" s="9">
        <f t="shared" si="5"/>
        <v>0.14334812284825271</v>
      </c>
    </row>
    <row r="85" spans="1:10">
      <c r="A85" s="32">
        <v>72</v>
      </c>
      <c r="B85" s="66" t="s">
        <v>179</v>
      </c>
      <c r="C85" s="103">
        <v>2101684</v>
      </c>
      <c r="D85" s="103">
        <v>565886.9</v>
      </c>
      <c r="E85" s="103">
        <v>870310.7</v>
      </c>
      <c r="F85" s="103">
        <v>732344.16578000004</v>
      </c>
      <c r="G85" s="326">
        <v>1033167.36112</v>
      </c>
      <c r="H85" s="342">
        <v>505407.8</v>
      </c>
      <c r="I85" s="252">
        <f t="shared" si="4"/>
        <v>-0.10687488966434817</v>
      </c>
      <c r="J85" s="9">
        <f t="shared" si="5"/>
        <v>-0.51081710570868677</v>
      </c>
    </row>
    <row r="86" spans="1:10">
      <c r="A86" s="32">
        <v>73</v>
      </c>
      <c r="B86" s="66" t="s">
        <v>2234</v>
      </c>
      <c r="C86" s="71" t="s">
        <v>171</v>
      </c>
      <c r="D86" s="71" t="s">
        <v>171</v>
      </c>
      <c r="E86" s="71" t="s">
        <v>171</v>
      </c>
      <c r="F86" s="71" t="s">
        <v>171</v>
      </c>
      <c r="G86" s="326">
        <v>1631791.84</v>
      </c>
      <c r="H86" s="340">
        <v>493499.7</v>
      </c>
      <c r="I86" s="252"/>
      <c r="J86" s="9">
        <f t="shared" si="5"/>
        <v>-0.69757190353397036</v>
      </c>
    </row>
    <row r="87" spans="1:10">
      <c r="A87" s="32">
        <v>76</v>
      </c>
      <c r="B87" s="66" t="s">
        <v>2265</v>
      </c>
      <c r="C87" s="67">
        <v>376746.42</v>
      </c>
      <c r="D87" s="67">
        <v>366175.3</v>
      </c>
      <c r="E87" s="67">
        <v>394421.01</v>
      </c>
      <c r="F87" s="67">
        <v>766614.89</v>
      </c>
      <c r="G87" s="326">
        <v>492287</v>
      </c>
      <c r="H87" s="343">
        <v>388194</v>
      </c>
      <c r="I87" s="252">
        <f>(H87-D87)/D87</f>
        <v>6.0131581786100841E-2</v>
      </c>
      <c r="J87" s="9">
        <f t="shared" si="5"/>
        <v>-0.21144779366507749</v>
      </c>
    </row>
    <row r="88" spans="1:10">
      <c r="A88" s="32">
        <v>77</v>
      </c>
      <c r="B88" s="66" t="s">
        <v>147</v>
      </c>
      <c r="C88" s="67">
        <v>2350286</v>
      </c>
      <c r="D88" s="67">
        <v>180706.27</v>
      </c>
      <c r="E88" s="67">
        <v>211087.11</v>
      </c>
      <c r="F88" s="67">
        <v>165295.16</v>
      </c>
      <c r="G88" s="326">
        <v>196039.98</v>
      </c>
      <c r="H88" s="342">
        <v>344775</v>
      </c>
      <c r="I88" s="252">
        <f t="shared" ref="I88:I93" si="6">(H88-D88)/D88</f>
        <v>0.90793047745382616</v>
      </c>
      <c r="J88" s="9">
        <f t="shared" si="5"/>
        <v>0.75869738407441167</v>
      </c>
    </row>
    <row r="89" spans="1:10">
      <c r="A89" s="32">
        <v>78</v>
      </c>
      <c r="B89" s="66" t="s">
        <v>282</v>
      </c>
      <c r="C89" s="67">
        <v>466686</v>
      </c>
      <c r="D89" s="67">
        <v>447086.07</v>
      </c>
      <c r="E89" s="67">
        <v>329895.94</v>
      </c>
      <c r="F89" s="67">
        <v>307151.45</v>
      </c>
      <c r="G89" s="326">
        <v>277999.27</v>
      </c>
      <c r="H89" s="342">
        <v>337005.36</v>
      </c>
      <c r="I89" s="252">
        <f t="shared" si="6"/>
        <v>-0.24621816108025915</v>
      </c>
      <c r="J89" s="9">
        <f t="shared" si="5"/>
        <v>0.21225267965631694</v>
      </c>
    </row>
    <row r="90" spans="1:10">
      <c r="A90" s="32">
        <v>79</v>
      </c>
      <c r="B90" s="29" t="s">
        <v>324</v>
      </c>
      <c r="C90" s="45">
        <v>71695.820000000007</v>
      </c>
      <c r="D90" s="45">
        <v>70777.56</v>
      </c>
      <c r="E90" s="45">
        <v>78291.91</v>
      </c>
      <c r="F90" s="45">
        <v>61911.16</v>
      </c>
      <c r="G90" s="328">
        <v>70080</v>
      </c>
      <c r="H90" s="342">
        <v>172375.1</v>
      </c>
      <c r="I90" s="252">
        <f t="shared" si="6"/>
        <v>1.4354484669999927</v>
      </c>
      <c r="J90" s="161">
        <f t="shared" si="5"/>
        <v>1.4596903538812787</v>
      </c>
    </row>
    <row r="91" spans="1:10">
      <c r="A91" s="32">
        <v>80</v>
      </c>
      <c r="B91" s="29" t="s">
        <v>81</v>
      </c>
      <c r="C91" s="45">
        <v>76280</v>
      </c>
      <c r="D91" s="45">
        <v>76228</v>
      </c>
      <c r="E91" s="45">
        <v>76394</v>
      </c>
      <c r="F91" s="45">
        <v>114400</v>
      </c>
      <c r="G91" s="328">
        <v>104466</v>
      </c>
      <c r="H91" s="342">
        <v>124402</v>
      </c>
      <c r="I91" s="252">
        <f t="shared" si="6"/>
        <v>0.63197250354200551</v>
      </c>
      <c r="J91" s="9">
        <f t="shared" si="5"/>
        <v>0.19083721019278999</v>
      </c>
    </row>
    <row r="92" spans="1:10">
      <c r="A92" s="32">
        <v>81</v>
      </c>
      <c r="B92" s="29" t="s">
        <v>2086</v>
      </c>
      <c r="C92" s="45">
        <v>232281.15040000001</v>
      </c>
      <c r="D92" s="45">
        <v>4203.8940000000002</v>
      </c>
      <c r="E92" s="45">
        <v>115671.413055</v>
      </c>
      <c r="F92" s="45">
        <v>117695.54016999999</v>
      </c>
      <c r="G92" s="328">
        <v>115348.5886</v>
      </c>
      <c r="H92" s="342">
        <v>115859.19064</v>
      </c>
      <c r="I92" s="252">
        <f t="shared" si="6"/>
        <v>26.559969552039131</v>
      </c>
      <c r="J92" s="9">
        <f t="shared" si="5"/>
        <v>4.4265998067010408E-3</v>
      </c>
    </row>
    <row r="93" spans="1:10">
      <c r="A93" s="32">
        <v>82</v>
      </c>
      <c r="B93" s="29" t="s">
        <v>84</v>
      </c>
      <c r="C93" s="45">
        <v>11787.546</v>
      </c>
      <c r="D93" s="45">
        <v>13482.727999999999</v>
      </c>
      <c r="E93" s="45">
        <v>13791.410086</v>
      </c>
      <c r="F93" s="45">
        <v>111112.74069999999</v>
      </c>
      <c r="G93" s="328">
        <v>112065.4512</v>
      </c>
      <c r="H93" s="342">
        <v>111472.7898</v>
      </c>
      <c r="I93" s="252">
        <f t="shared" si="6"/>
        <v>7.2678216010884444</v>
      </c>
      <c r="J93" s="9">
        <f t="shared" si="5"/>
        <v>-5.288529102000325E-3</v>
      </c>
    </row>
    <row r="94" spans="1:10">
      <c r="A94" s="32">
        <v>83</v>
      </c>
      <c r="B94" s="29" t="s">
        <v>119</v>
      </c>
      <c r="C94" s="45">
        <v>23679</v>
      </c>
      <c r="D94" s="45">
        <v>54094</v>
      </c>
      <c r="E94" s="45">
        <v>103332</v>
      </c>
      <c r="F94" s="45">
        <v>127929.72</v>
      </c>
      <c r="G94" s="328">
        <v>124038.39999999999</v>
      </c>
      <c r="H94" s="344">
        <v>106863.19</v>
      </c>
      <c r="I94" s="252"/>
      <c r="J94" s="9">
        <f t="shared" si="5"/>
        <v>-0.1384668779990712</v>
      </c>
    </row>
    <row r="95" spans="1:10">
      <c r="A95" s="32">
        <v>84</v>
      </c>
      <c r="B95" s="29" t="s">
        <v>2081</v>
      </c>
      <c r="C95" s="45">
        <v>189146</v>
      </c>
      <c r="D95" s="45">
        <v>88283</v>
      </c>
      <c r="E95" s="45">
        <v>60059</v>
      </c>
      <c r="F95" s="45">
        <v>72344.978459999998</v>
      </c>
      <c r="G95" s="328">
        <v>213311.79925000001</v>
      </c>
      <c r="H95" s="344">
        <v>100760.71610000001</v>
      </c>
      <c r="I95" s="252"/>
      <c r="J95" s="9">
        <f t="shared" si="5"/>
        <v>-0.52763646242602302</v>
      </c>
    </row>
    <row r="96" spans="1:10">
      <c r="A96" s="32">
        <v>85</v>
      </c>
      <c r="B96" s="29" t="s">
        <v>270</v>
      </c>
      <c r="C96" s="45">
        <v>29549</v>
      </c>
      <c r="D96" s="45">
        <v>59000</v>
      </c>
      <c r="E96" s="45">
        <v>96000</v>
      </c>
      <c r="F96" s="45">
        <v>27400</v>
      </c>
      <c r="G96" s="328">
        <v>53300</v>
      </c>
      <c r="H96" s="344">
        <v>95300</v>
      </c>
      <c r="I96" s="252"/>
      <c r="J96" s="9">
        <f t="shared" si="5"/>
        <v>0.7879924953095685</v>
      </c>
    </row>
    <row r="97" spans="1:12">
      <c r="A97" s="32">
        <v>86</v>
      </c>
      <c r="B97" s="29" t="s">
        <v>238</v>
      </c>
      <c r="C97" s="45">
        <v>56797.642999999996</v>
      </c>
      <c r="D97" s="45">
        <v>71726.240000000005</v>
      </c>
      <c r="E97" s="45">
        <v>73985.524952299995</v>
      </c>
      <c r="F97" s="45">
        <v>125602.60400000001</v>
      </c>
      <c r="G97" s="328">
        <v>96175.815610000005</v>
      </c>
      <c r="H97" s="344">
        <v>93115.1</v>
      </c>
      <c r="I97" s="252"/>
      <c r="J97" s="9">
        <f t="shared" si="5"/>
        <v>-3.1824171082795137E-2</v>
      </c>
    </row>
    <row r="98" spans="1:12">
      <c r="A98" s="32">
        <v>87</v>
      </c>
      <c r="B98" s="29" t="s">
        <v>2277</v>
      </c>
      <c r="C98" s="45">
        <v>4130</v>
      </c>
      <c r="D98" s="45">
        <v>3640</v>
      </c>
      <c r="E98" s="45">
        <v>3630</v>
      </c>
      <c r="F98" s="45">
        <v>115817</v>
      </c>
      <c r="G98" s="328">
        <v>103792</v>
      </c>
      <c r="H98" s="344">
        <v>81399</v>
      </c>
      <c r="I98" s="252"/>
      <c r="J98" s="9">
        <f t="shared" si="5"/>
        <v>-0.21574880530291352</v>
      </c>
    </row>
    <row r="99" spans="1:12">
      <c r="A99" s="32">
        <v>88</v>
      </c>
      <c r="B99" s="29" t="s">
        <v>225</v>
      </c>
      <c r="C99" s="45">
        <v>78507.199999999997</v>
      </c>
      <c r="D99" s="45">
        <v>80327</v>
      </c>
      <c r="E99" s="45">
        <v>69819.5</v>
      </c>
      <c r="F99" s="45">
        <v>74114.672000000006</v>
      </c>
      <c r="G99" s="328">
        <v>110164.952</v>
      </c>
      <c r="H99" s="344">
        <v>72777.120602800002</v>
      </c>
      <c r="I99" s="252"/>
      <c r="J99" s="9">
        <f t="shared" si="5"/>
        <v>-0.33938045375084447</v>
      </c>
    </row>
    <row r="100" spans="1:12">
      <c r="A100" s="32">
        <v>89</v>
      </c>
      <c r="B100" s="29" t="s">
        <v>2010</v>
      </c>
      <c r="C100" s="45">
        <v>975009.3</v>
      </c>
      <c r="D100" s="45">
        <v>775152.3</v>
      </c>
      <c r="E100" s="45">
        <v>501910.5</v>
      </c>
      <c r="F100" s="45">
        <v>182125.2</v>
      </c>
      <c r="G100" s="328">
        <v>67876</v>
      </c>
      <c r="H100" s="344">
        <v>64289.69</v>
      </c>
      <c r="I100" s="252"/>
      <c r="J100" s="9">
        <f t="shared" si="5"/>
        <v>-5.2836201308267987E-2</v>
      </c>
    </row>
    <row r="101" spans="1:12">
      <c r="A101" s="32">
        <v>90</v>
      </c>
      <c r="B101" s="29" t="s">
        <v>1834</v>
      </c>
      <c r="C101" s="45">
        <v>24118.46</v>
      </c>
      <c r="D101" s="45">
        <v>24241.94</v>
      </c>
      <c r="E101" s="45">
        <v>24384.564999999999</v>
      </c>
      <c r="F101" s="45">
        <v>63728.001210000002</v>
      </c>
      <c r="G101" s="328">
        <v>47390.003810000002</v>
      </c>
      <c r="H101" s="344">
        <v>62388.398150000001</v>
      </c>
      <c r="I101" s="252"/>
      <c r="J101" s="9">
        <f t="shared" si="5"/>
        <v>0.31648856581934082</v>
      </c>
    </row>
    <row r="102" spans="1:12">
      <c r="A102" s="32">
        <v>91</v>
      </c>
      <c r="B102" s="66" t="s">
        <v>176</v>
      </c>
      <c r="C102" s="64" t="s">
        <v>309</v>
      </c>
      <c r="D102" s="64" t="s">
        <v>309</v>
      </c>
      <c r="E102" s="64" t="s">
        <v>241</v>
      </c>
      <c r="F102" s="67">
        <v>2180534</v>
      </c>
      <c r="G102" s="326">
        <v>48396</v>
      </c>
      <c r="H102" s="224">
        <v>61432</v>
      </c>
      <c r="I102" s="252"/>
      <c r="J102" s="9">
        <f t="shared" si="5"/>
        <v>0.26936110422348952</v>
      </c>
    </row>
    <row r="103" spans="1:12">
      <c r="A103" s="32">
        <v>92</v>
      </c>
      <c r="B103" s="29" t="s">
        <v>2100</v>
      </c>
      <c r="C103" s="29"/>
      <c r="D103" s="29"/>
      <c r="E103" s="29"/>
      <c r="F103" s="45">
        <v>1089017</v>
      </c>
      <c r="G103" s="328">
        <v>73502.3</v>
      </c>
      <c r="H103" s="345">
        <v>46649.1</v>
      </c>
      <c r="I103" s="252"/>
      <c r="J103" s="9">
        <f t="shared" si="5"/>
        <v>-0.365338227511248</v>
      </c>
    </row>
    <row r="104" spans="1:12">
      <c r="A104" s="32">
        <v>93</v>
      </c>
      <c r="B104" s="29" t="s">
        <v>224</v>
      </c>
      <c r="C104" s="29"/>
      <c r="D104" s="45">
        <v>4492.53</v>
      </c>
      <c r="E104" s="45">
        <v>4878.78</v>
      </c>
      <c r="F104" s="45">
        <v>30906.36</v>
      </c>
      <c r="G104" s="328">
        <v>31902.3315</v>
      </c>
      <c r="H104" s="345">
        <v>38616.427219999998</v>
      </c>
      <c r="I104" s="252"/>
      <c r="J104" s="9">
        <f t="shared" si="5"/>
        <v>0.21045783816772129</v>
      </c>
    </row>
    <row r="105" spans="1:12">
      <c r="A105" s="32">
        <v>94</v>
      </c>
      <c r="B105" s="29" t="s">
        <v>2023</v>
      </c>
      <c r="C105" s="45">
        <v>19594</v>
      </c>
      <c r="D105" s="45">
        <v>21452</v>
      </c>
      <c r="E105" s="45">
        <v>23191</v>
      </c>
      <c r="F105" s="45">
        <v>27574</v>
      </c>
      <c r="G105" s="328">
        <v>27785</v>
      </c>
      <c r="H105" s="345">
        <v>28221</v>
      </c>
      <c r="I105" s="252"/>
      <c r="J105" s="9">
        <f t="shared" si="5"/>
        <v>1.5691920100773797E-2</v>
      </c>
    </row>
    <row r="106" spans="1:12">
      <c r="A106" s="32">
        <v>95</v>
      </c>
      <c r="B106" s="29" t="s">
        <v>2118</v>
      </c>
      <c r="C106" s="45">
        <v>56860.2</v>
      </c>
      <c r="D106" s="45">
        <v>42100</v>
      </c>
      <c r="E106" s="45">
        <v>32000</v>
      </c>
      <c r="F106" s="45">
        <v>19431.3</v>
      </c>
      <c r="G106" s="328">
        <v>24000.1</v>
      </c>
      <c r="H106" s="345">
        <v>24155.4</v>
      </c>
      <c r="I106" s="252"/>
      <c r="J106" s="9">
        <f t="shared" si="5"/>
        <v>6.4708063716402402E-3</v>
      </c>
    </row>
    <row r="107" spans="1:12">
      <c r="A107" s="32">
        <v>96</v>
      </c>
      <c r="B107" s="29" t="s">
        <v>166</v>
      </c>
      <c r="C107" s="45">
        <v>17745.16</v>
      </c>
      <c r="D107" s="45">
        <v>22517.21</v>
      </c>
      <c r="E107" s="45">
        <v>23000.14</v>
      </c>
      <c r="F107" s="45">
        <v>15987.33468</v>
      </c>
      <c r="G107" s="328">
        <v>17723.219819999998</v>
      </c>
      <c r="H107" s="345">
        <v>16080.194740000001</v>
      </c>
      <c r="I107" s="252"/>
      <c r="J107" s="9">
        <f t="shared" si="5"/>
        <v>-9.270466070425333E-2</v>
      </c>
    </row>
    <row r="108" spans="1:12">
      <c r="A108" s="32">
        <v>97</v>
      </c>
      <c r="B108" s="29" t="s">
        <v>2307</v>
      </c>
      <c r="C108" s="29"/>
      <c r="D108" s="45">
        <v>540.97</v>
      </c>
      <c r="E108" s="45">
        <v>1083.9000000000001</v>
      </c>
      <c r="F108" s="45">
        <v>1573.43</v>
      </c>
      <c r="G108" s="328">
        <v>1252.1600000000001</v>
      </c>
      <c r="H108" s="345">
        <v>12276.14</v>
      </c>
      <c r="I108" s="252"/>
      <c r="J108" s="161">
        <f t="shared" si="5"/>
        <v>8.8039707385637609</v>
      </c>
    </row>
    <row r="109" spans="1:12">
      <c r="A109" s="32">
        <v>98</v>
      </c>
      <c r="B109" s="29" t="s">
        <v>82</v>
      </c>
      <c r="C109" s="45">
        <v>6297</v>
      </c>
      <c r="D109" s="45">
        <v>7844</v>
      </c>
      <c r="E109" s="45">
        <v>19602.566999999999</v>
      </c>
      <c r="F109" s="45">
        <v>16091.504999999999</v>
      </c>
      <c r="G109" s="328">
        <v>14049.674999999999</v>
      </c>
      <c r="H109" s="345">
        <v>7930.87</v>
      </c>
      <c r="I109" s="252"/>
      <c r="J109" s="9">
        <f t="shared" si="5"/>
        <v>-0.4355122093571559</v>
      </c>
    </row>
    <row r="110" spans="1:12" ht="11">
      <c r="A110" s="32">
        <v>99</v>
      </c>
      <c r="B110" s="32" t="s">
        <v>2652</v>
      </c>
      <c r="H110" s="224">
        <v>7725.92</v>
      </c>
      <c r="I110" s="6"/>
      <c r="J110" s="6"/>
      <c r="K110" s="32"/>
      <c r="L110" s="32"/>
    </row>
    <row r="111" spans="1:12">
      <c r="A111" s="32">
        <v>100</v>
      </c>
      <c r="B111" s="29" t="s">
        <v>206</v>
      </c>
      <c r="C111" s="45">
        <v>98219</v>
      </c>
      <c r="D111" s="45">
        <v>157088</v>
      </c>
      <c r="E111" s="45"/>
      <c r="F111" s="45"/>
      <c r="G111" s="328"/>
      <c r="H111" s="224">
        <v>2070.6019999999999</v>
      </c>
      <c r="I111" s="252"/>
      <c r="J111" s="6"/>
    </row>
    <row r="112" spans="1:12">
      <c r="B112" s="66" t="s">
        <v>250</v>
      </c>
      <c r="C112" s="67">
        <v>2975873.35</v>
      </c>
      <c r="D112" s="67">
        <v>3352284.57</v>
      </c>
      <c r="E112" s="67">
        <v>5518762.1299999999</v>
      </c>
      <c r="F112" s="67">
        <v>2589308.52</v>
      </c>
      <c r="G112" s="326">
        <v>722991.87</v>
      </c>
      <c r="H112" s="165"/>
      <c r="I112" s="252"/>
      <c r="J112" s="6"/>
    </row>
    <row r="113" spans="2:10">
      <c r="B113" s="29" t="s">
        <v>52</v>
      </c>
      <c r="C113" s="45">
        <v>63148</v>
      </c>
      <c r="D113" s="45">
        <v>273272</v>
      </c>
      <c r="E113" s="45">
        <v>366583</v>
      </c>
      <c r="F113" s="45">
        <v>566635</v>
      </c>
      <c r="G113" s="328">
        <v>407239.6</v>
      </c>
      <c r="H113" s="165"/>
      <c r="I113" s="252"/>
      <c r="J113" s="6"/>
    </row>
    <row r="114" spans="2:10">
      <c r="B114" s="66" t="s">
        <v>114</v>
      </c>
      <c r="C114" s="67">
        <v>4580923</v>
      </c>
      <c r="D114" s="67">
        <v>1109309.1000000001</v>
      </c>
      <c r="E114" s="67">
        <v>3015681</v>
      </c>
      <c r="F114" s="67">
        <v>2896822.5699</v>
      </c>
      <c r="G114" s="326">
        <v>1994577</v>
      </c>
      <c r="H114" s="165" t="s">
        <v>2619</v>
      </c>
      <c r="I114" s="252"/>
      <c r="J114" s="6"/>
    </row>
    <row r="115" spans="2:10">
      <c r="B115" s="29" t="s">
        <v>2011</v>
      </c>
      <c r="C115" s="29"/>
      <c r="D115" s="29"/>
      <c r="E115" s="45">
        <v>603346</v>
      </c>
      <c r="F115" s="45">
        <v>648670</v>
      </c>
      <c r="G115" s="328">
        <v>61174.672173999999</v>
      </c>
      <c r="H115" s="165"/>
      <c r="I115" s="252"/>
      <c r="J115" s="6"/>
    </row>
    <row r="116" spans="2:10">
      <c r="B116" s="29" t="s">
        <v>272</v>
      </c>
      <c r="C116" s="45">
        <v>18280</v>
      </c>
      <c r="D116" s="45">
        <v>23521</v>
      </c>
      <c r="E116" s="45">
        <v>20392</v>
      </c>
      <c r="F116" s="45">
        <v>13893</v>
      </c>
      <c r="G116" s="328">
        <v>11862</v>
      </c>
      <c r="H116" s="165"/>
      <c r="I116" s="252"/>
      <c r="J116" s="6"/>
    </row>
    <row r="117" spans="2:10">
      <c r="B117" s="29" t="s">
        <v>2211</v>
      </c>
      <c r="C117" s="45">
        <v>44780</v>
      </c>
      <c r="D117" s="72" t="s">
        <v>325</v>
      </c>
      <c r="E117" s="72" t="s">
        <v>325</v>
      </c>
      <c r="F117" s="72" t="s">
        <v>325</v>
      </c>
      <c r="G117" s="328">
        <v>18570</v>
      </c>
      <c r="H117" s="165"/>
      <c r="I117" s="252"/>
      <c r="J117" s="6"/>
    </row>
    <row r="118" spans="2:10">
      <c r="B118" s="29" t="s">
        <v>85</v>
      </c>
      <c r="C118" s="45">
        <v>94656.45</v>
      </c>
      <c r="D118" s="45">
        <v>128241.57</v>
      </c>
      <c r="E118" s="45">
        <v>81477.78</v>
      </c>
      <c r="F118" s="45"/>
      <c r="G118" s="328"/>
      <c r="H118" s="165"/>
      <c r="I118" s="252"/>
      <c r="J118" s="6"/>
    </row>
    <row r="119" spans="2:10">
      <c r="B119" s="66" t="s">
        <v>53</v>
      </c>
      <c r="C119" s="67">
        <v>253867</v>
      </c>
      <c r="D119" s="67">
        <v>113379.1</v>
      </c>
      <c r="E119" s="67"/>
      <c r="F119" s="67"/>
      <c r="G119" s="326"/>
      <c r="H119" s="165"/>
      <c r="I119" s="252"/>
      <c r="J119" s="6"/>
    </row>
    <row r="120" spans="2:10">
      <c r="B120" s="29" t="s">
        <v>169</v>
      </c>
      <c r="C120" s="104">
        <v>218515.4</v>
      </c>
      <c r="D120" s="29"/>
      <c r="E120" s="104"/>
      <c r="F120" s="104"/>
      <c r="G120" s="328"/>
      <c r="H120" s="104"/>
      <c r="I120" s="252"/>
      <c r="J120" s="6"/>
    </row>
    <row r="121" spans="2:10">
      <c r="B121" s="77" t="s">
        <v>149</v>
      </c>
      <c r="C121" s="77"/>
      <c r="D121" s="78">
        <v>100170</v>
      </c>
      <c r="E121" s="78">
        <v>58196.6</v>
      </c>
      <c r="F121" s="78"/>
      <c r="G121" s="335"/>
      <c r="H121" s="165"/>
      <c r="I121" s="252"/>
      <c r="J121" s="6"/>
    </row>
    <row r="122" spans="2:10">
      <c r="B122" s="29" t="s">
        <v>280</v>
      </c>
      <c r="C122" s="45">
        <v>264091.2</v>
      </c>
      <c r="D122" s="45">
        <v>950000</v>
      </c>
      <c r="E122" s="45">
        <v>700000</v>
      </c>
      <c r="F122" s="45"/>
      <c r="G122" s="328"/>
      <c r="H122" s="165"/>
      <c r="I122" s="252"/>
      <c r="J122" s="6"/>
    </row>
    <row r="123" spans="2:10">
      <c r="B123" s="29" t="s">
        <v>116</v>
      </c>
      <c r="C123" s="29"/>
      <c r="D123" s="45">
        <v>2775</v>
      </c>
      <c r="E123" s="45">
        <v>1967.5</v>
      </c>
      <c r="F123" s="45"/>
      <c r="G123" s="328"/>
      <c r="H123" s="165"/>
      <c r="I123" s="252"/>
      <c r="J123" s="6"/>
    </row>
    <row r="124" spans="2:10">
      <c r="B124" s="73" t="s">
        <v>117</v>
      </c>
      <c r="C124" s="74">
        <v>837259.78</v>
      </c>
      <c r="D124" s="74">
        <v>1278404.855613</v>
      </c>
      <c r="E124" s="74"/>
      <c r="F124" s="74"/>
      <c r="G124" s="330"/>
      <c r="H124" s="165"/>
      <c r="I124" s="252"/>
      <c r="J124" s="6"/>
    </row>
    <row r="125" spans="2:10">
      <c r="B125" s="29" t="s">
        <v>125</v>
      </c>
      <c r="C125" s="45">
        <v>38095</v>
      </c>
      <c r="D125" s="45">
        <v>72450</v>
      </c>
      <c r="E125" s="45">
        <v>71864.23</v>
      </c>
      <c r="F125" s="45">
        <v>74914.979000000007</v>
      </c>
      <c r="G125" s="328"/>
      <c r="H125" s="165"/>
      <c r="I125" s="252"/>
      <c r="J125" s="6"/>
    </row>
    <row r="126" spans="2:10">
      <c r="B126" s="29" t="s">
        <v>21</v>
      </c>
      <c r="C126" s="45">
        <v>11844.8</v>
      </c>
      <c r="D126" s="45">
        <v>15178</v>
      </c>
      <c r="E126" s="45">
        <v>14939</v>
      </c>
      <c r="F126" s="45"/>
      <c r="G126" s="328"/>
      <c r="H126" s="165"/>
      <c r="I126" s="252"/>
      <c r="J126" s="6"/>
    </row>
    <row r="127" spans="2:10">
      <c r="H127" s="64"/>
      <c r="I127" s="9"/>
      <c r="J127" s="6"/>
    </row>
    <row r="128" spans="2:10">
      <c r="C128" s="35">
        <f>SUM(C15:C126)</f>
        <v>193518982.69940001</v>
      </c>
      <c r="D128" s="35">
        <f>SUM(D15:D126)</f>
        <v>204718864.59421876</v>
      </c>
      <c r="E128" s="35">
        <f>SUM(E15:E126)</f>
        <v>273823511.07609332</v>
      </c>
      <c r="F128" s="35">
        <f>SUM(F15:F126)</f>
        <v>318671088.7322154</v>
      </c>
      <c r="G128" s="35">
        <f>SUM(G15:G126)</f>
        <v>363159654.01542479</v>
      </c>
      <c r="H128" s="108">
        <v>434863779</v>
      </c>
      <c r="I128" s="4">
        <f>(H128-D128)/D128</f>
        <v>1.1241998379678415</v>
      </c>
    </row>
  </sheetData>
  <sortState ref="A8:G122">
    <sortCondition descending="1" ref="F9:F122"/>
  </sortState>
  <phoneticPr fontId="3" type="noConversion"/>
  <pageMargins left="0.59027777777777779" right="0.56481481481481477" top="0.41666666666666669" bottom="0.3732638888888889" header="0.3732638888888889" footer="0.3732638888888889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3"/>
  <sheetViews>
    <sheetView view="pageLayout" topLeftCell="A59" zoomScale="170" workbookViewId="0">
      <selection activeCell="B77" sqref="B77:H77"/>
    </sheetView>
  </sheetViews>
  <sheetFormatPr baseColWidth="10" defaultRowHeight="11" x14ac:dyDescent="0"/>
  <cols>
    <col min="1" max="1" width="4" style="32" customWidth="1"/>
    <col min="2" max="2" width="36.7109375" style="32" customWidth="1"/>
    <col min="3" max="3" width="7.42578125" style="32" customWidth="1"/>
    <col min="4" max="5" width="6.85546875" style="32" customWidth="1"/>
    <col min="6" max="8" width="6.85546875" style="32" bestFit="1" customWidth="1"/>
    <col min="9" max="9" width="6.140625" style="4" customWidth="1"/>
    <col min="10" max="10" width="7" style="32" customWidth="1"/>
    <col min="11" max="16384" width="10.7109375" style="32"/>
  </cols>
  <sheetData>
    <row r="2" spans="1:14" ht="16">
      <c r="B2" s="203" t="s">
        <v>2454</v>
      </c>
    </row>
    <row r="3" spans="1:14">
      <c r="C3" s="22" t="s">
        <v>2065</v>
      </c>
      <c r="D3" s="22" t="s">
        <v>2066</v>
      </c>
      <c r="E3" s="22" t="s">
        <v>2067</v>
      </c>
      <c r="F3" s="22" t="s">
        <v>2068</v>
      </c>
      <c r="G3" s="22" t="s">
        <v>2251</v>
      </c>
      <c r="H3" s="302" t="s">
        <v>2578</v>
      </c>
      <c r="I3" s="82" t="s">
        <v>2691</v>
      </c>
      <c r="J3" s="61"/>
    </row>
    <row r="4" spans="1:14">
      <c r="B4" s="79" t="s">
        <v>2290</v>
      </c>
      <c r="C4" s="85">
        <v>33000000</v>
      </c>
      <c r="D4" s="85">
        <v>28000000</v>
      </c>
      <c r="E4" s="85">
        <v>31000000</v>
      </c>
      <c r="F4" s="85">
        <v>34000000</v>
      </c>
      <c r="G4" s="85">
        <v>32000000</v>
      </c>
      <c r="H4" s="31">
        <v>32000000</v>
      </c>
      <c r="I4" s="406">
        <f>(H4-D4)/D4</f>
        <v>0.14285714285714285</v>
      </c>
      <c r="J4" s="61"/>
    </row>
    <row r="5" spans="1:14">
      <c r="B5" s="79" t="s">
        <v>2451</v>
      </c>
      <c r="C5" s="90">
        <v>5100000</v>
      </c>
      <c r="D5" s="90">
        <v>5465000</v>
      </c>
      <c r="E5" s="90">
        <v>5293000</v>
      </c>
      <c r="F5" s="90">
        <v>7700000</v>
      </c>
      <c r="G5" s="90">
        <v>7385000</v>
      </c>
      <c r="H5" s="31">
        <v>8300000</v>
      </c>
      <c r="I5" s="406">
        <f>(H5-D5)/D5</f>
        <v>0.51875571820677036</v>
      </c>
      <c r="J5" s="61"/>
    </row>
    <row r="6" spans="1:14">
      <c r="B6" s="79" t="s">
        <v>2559</v>
      </c>
      <c r="C6" s="9">
        <f t="shared" ref="C6:H6" si="0">C5/C4</f>
        <v>0.15454545454545454</v>
      </c>
      <c r="D6" s="9">
        <f t="shared" si="0"/>
        <v>0.19517857142857142</v>
      </c>
      <c r="E6" s="9">
        <f t="shared" si="0"/>
        <v>0.17074193548387095</v>
      </c>
      <c r="F6" s="9">
        <f t="shared" si="0"/>
        <v>0.22647058823529412</v>
      </c>
      <c r="G6" s="9">
        <f t="shared" si="0"/>
        <v>0.23078124999999999</v>
      </c>
      <c r="H6" s="50">
        <f t="shared" si="0"/>
        <v>0.25937500000000002</v>
      </c>
      <c r="J6" s="61"/>
    </row>
    <row r="7" spans="1:14">
      <c r="J7" s="61"/>
    </row>
    <row r="10" spans="1:14">
      <c r="A10" s="79" t="s">
        <v>2599</v>
      </c>
      <c r="C10" s="22" t="s">
        <v>2065</v>
      </c>
      <c r="D10" s="22" t="s">
        <v>2066</v>
      </c>
      <c r="E10" s="22" t="s">
        <v>2067</v>
      </c>
      <c r="F10" s="22" t="s">
        <v>2068</v>
      </c>
      <c r="G10" s="22" t="s">
        <v>2251</v>
      </c>
      <c r="H10" s="302" t="s">
        <v>2578</v>
      </c>
      <c r="I10" s="209" t="s">
        <v>2658</v>
      </c>
      <c r="J10" s="209" t="s">
        <v>2660</v>
      </c>
    </row>
    <row r="11" spans="1:14">
      <c r="A11" s="32">
        <v>1</v>
      </c>
      <c r="B11" s="66" t="s">
        <v>2323</v>
      </c>
      <c r="C11" s="67">
        <v>184856.95</v>
      </c>
      <c r="D11" s="67">
        <v>178772.06</v>
      </c>
      <c r="E11" s="67">
        <v>101599.81</v>
      </c>
      <c r="F11" s="67">
        <v>395497.20199999999</v>
      </c>
      <c r="G11" s="67">
        <v>434454.92</v>
      </c>
      <c r="H11" s="108">
        <v>495000</v>
      </c>
      <c r="I11" s="210">
        <f>(G11-D11)/D11</f>
        <v>1.4302171155828265</v>
      </c>
      <c r="J11" s="4">
        <f>(H11-G11)/G11</f>
        <v>0.13935871643483752</v>
      </c>
    </row>
    <row r="12" spans="1:14">
      <c r="A12" s="32">
        <v>2</v>
      </c>
      <c r="B12" s="66" t="s">
        <v>2239</v>
      </c>
      <c r="C12" s="67">
        <v>87960.93</v>
      </c>
      <c r="D12" s="67">
        <v>213175.35</v>
      </c>
      <c r="E12" s="67">
        <v>160609.35</v>
      </c>
      <c r="F12" s="67">
        <v>359699.27399999998</v>
      </c>
      <c r="G12" s="67">
        <v>364521.74</v>
      </c>
      <c r="H12" s="108">
        <v>408000</v>
      </c>
      <c r="I12" s="210">
        <f t="shared" ref="I12:I25" si="1">(G12-D12)/D12</f>
        <v>0.7099619632382449</v>
      </c>
      <c r="J12" s="4">
        <f t="shared" ref="J12:J25" si="2">(H12-G12)/G12</f>
        <v>0.11927480649027959</v>
      </c>
    </row>
    <row r="13" spans="1:14">
      <c r="A13" s="32">
        <v>3</v>
      </c>
      <c r="B13" s="29" t="s">
        <v>2271</v>
      </c>
      <c r="C13" s="104">
        <v>42846.46</v>
      </c>
      <c r="D13" s="104">
        <v>42198.392906000001</v>
      </c>
      <c r="E13" s="104">
        <v>52464.61</v>
      </c>
      <c r="F13" s="104">
        <v>31707.24</v>
      </c>
      <c r="G13" s="104">
        <v>43799</v>
      </c>
      <c r="H13" s="269">
        <v>386158.94300000003</v>
      </c>
      <c r="I13" s="210">
        <f t="shared" si="1"/>
        <v>3.7930522557232643E-2</v>
      </c>
      <c r="J13" s="95">
        <f t="shared" si="2"/>
        <v>7.8166155163359896</v>
      </c>
      <c r="N13" s="34"/>
    </row>
    <row r="14" spans="1:14">
      <c r="A14" s="32">
        <v>4</v>
      </c>
      <c r="B14" s="66" t="s">
        <v>2321</v>
      </c>
      <c r="C14" s="67">
        <v>83220.06</v>
      </c>
      <c r="D14" s="67">
        <v>149034.25</v>
      </c>
      <c r="E14" s="67">
        <v>116781.59</v>
      </c>
      <c r="F14" s="67">
        <v>127064.27</v>
      </c>
      <c r="G14" s="67">
        <v>334590.46000000002</v>
      </c>
      <c r="H14" s="269">
        <v>384182.53</v>
      </c>
      <c r="I14" s="210">
        <f t="shared" si="1"/>
        <v>1.2450574951730895</v>
      </c>
      <c r="J14" s="4">
        <f t="shared" si="2"/>
        <v>0.14821722651626112</v>
      </c>
    </row>
    <row r="15" spans="1:14">
      <c r="A15" s="32">
        <v>5</v>
      </c>
      <c r="B15" s="66" t="s">
        <v>2311</v>
      </c>
      <c r="C15" s="67">
        <v>85132.160000000003</v>
      </c>
      <c r="D15" s="67">
        <v>161908.22</v>
      </c>
      <c r="E15" s="67">
        <v>128454.42</v>
      </c>
      <c r="F15" s="67">
        <v>205710.84</v>
      </c>
      <c r="G15" s="67">
        <v>316404.76</v>
      </c>
      <c r="H15" s="269">
        <v>377000</v>
      </c>
      <c r="I15" s="210">
        <f t="shared" si="1"/>
        <v>0.95422295421443093</v>
      </c>
      <c r="J15" s="4">
        <f t="shared" si="2"/>
        <v>0.19151178383030643</v>
      </c>
    </row>
    <row r="16" spans="1:14">
      <c r="A16" s="32">
        <v>6</v>
      </c>
      <c r="B16" s="66" t="s">
        <v>2182</v>
      </c>
      <c r="C16" s="67">
        <v>335862</v>
      </c>
      <c r="D16" s="67">
        <v>166008.42000000001</v>
      </c>
      <c r="E16" s="67">
        <v>193348.53</v>
      </c>
      <c r="F16" s="67">
        <v>291600</v>
      </c>
      <c r="G16" s="67">
        <v>339518.99650000001</v>
      </c>
      <c r="H16" s="269">
        <v>349660.46250000002</v>
      </c>
      <c r="I16" s="210">
        <f t="shared" si="1"/>
        <v>1.0451914216158433</v>
      </c>
      <c r="J16" s="4">
        <f t="shared" si="2"/>
        <v>2.9870098888561056E-2</v>
      </c>
    </row>
    <row r="17" spans="1:10">
      <c r="A17" s="32">
        <v>7</v>
      </c>
      <c r="B17" s="66" t="s">
        <v>2217</v>
      </c>
      <c r="C17" s="103">
        <v>119037.8</v>
      </c>
      <c r="D17" s="103">
        <v>137788.70000000001</v>
      </c>
      <c r="E17" s="103">
        <v>131111</v>
      </c>
      <c r="F17" s="103">
        <v>429939.6</v>
      </c>
      <c r="G17" s="103">
        <v>182609.4</v>
      </c>
      <c r="H17" s="269">
        <v>348910.9</v>
      </c>
      <c r="I17" s="210">
        <f t="shared" si="1"/>
        <v>0.32528574549291761</v>
      </c>
      <c r="J17" s="95">
        <f t="shared" si="2"/>
        <v>0.91069517779479059</v>
      </c>
    </row>
    <row r="18" spans="1:10">
      <c r="A18" s="32">
        <v>8</v>
      </c>
      <c r="B18" s="29" t="s">
        <v>2272</v>
      </c>
      <c r="C18" s="68">
        <v>150147</v>
      </c>
      <c r="D18" s="68">
        <v>146873</v>
      </c>
      <c r="E18" s="68">
        <v>161217.20000000001</v>
      </c>
      <c r="F18" s="68">
        <v>270766.09999999998</v>
      </c>
      <c r="G18" s="68">
        <v>354228</v>
      </c>
      <c r="H18" s="269">
        <v>321788</v>
      </c>
      <c r="I18" s="210">
        <f t="shared" si="1"/>
        <v>1.41179794788695</v>
      </c>
      <c r="J18" s="4">
        <f t="shared" si="2"/>
        <v>-9.1579434714364763E-2</v>
      </c>
    </row>
    <row r="19" spans="1:10">
      <c r="A19" s="32">
        <v>9</v>
      </c>
      <c r="B19" s="66" t="s">
        <v>2267</v>
      </c>
      <c r="C19" s="103">
        <v>202385.73</v>
      </c>
      <c r="D19" s="103">
        <v>130207</v>
      </c>
      <c r="E19" s="103">
        <v>102549.47</v>
      </c>
      <c r="F19" s="103">
        <v>46710</v>
      </c>
      <c r="G19" s="103">
        <v>113017.8</v>
      </c>
      <c r="H19" s="269">
        <v>319249</v>
      </c>
      <c r="I19" s="210">
        <f t="shared" si="1"/>
        <v>-0.13201440782753612</v>
      </c>
      <c r="J19" s="95">
        <f t="shared" si="2"/>
        <v>1.8247674260160789</v>
      </c>
    </row>
    <row r="20" spans="1:10" ht="13" customHeight="1">
      <c r="A20" s="32">
        <v>10</v>
      </c>
      <c r="B20" s="66" t="s">
        <v>2450</v>
      </c>
      <c r="C20" s="103">
        <v>95173.3</v>
      </c>
      <c r="D20" s="103">
        <v>25000</v>
      </c>
      <c r="E20" s="103">
        <v>29000</v>
      </c>
      <c r="F20" s="103">
        <v>3672</v>
      </c>
      <c r="G20" s="103">
        <v>194165.796</v>
      </c>
      <c r="H20" s="269">
        <v>297032.57500000001</v>
      </c>
      <c r="I20" s="210">
        <f t="shared" si="1"/>
        <v>6.7666318400000005</v>
      </c>
      <c r="J20" s="4">
        <f t="shared" si="2"/>
        <v>0.52978836190077483</v>
      </c>
    </row>
    <row r="21" spans="1:10">
      <c r="A21" s="32">
        <v>11</v>
      </c>
      <c r="B21" s="66" t="s">
        <v>2313</v>
      </c>
      <c r="C21" s="67">
        <v>139700</v>
      </c>
      <c r="D21" s="67">
        <v>138474</v>
      </c>
      <c r="E21" s="67">
        <v>97580</v>
      </c>
      <c r="F21" s="67">
        <v>215009.44</v>
      </c>
      <c r="G21" s="67">
        <v>404152.5</v>
      </c>
      <c r="H21" s="269">
        <v>219831.136</v>
      </c>
      <c r="I21" s="210">
        <f t="shared" si="1"/>
        <v>1.9186164911824601</v>
      </c>
      <c r="J21" s="4">
        <f t="shared" si="2"/>
        <v>-0.45606884529973218</v>
      </c>
    </row>
    <row r="22" spans="1:10">
      <c r="A22" s="32">
        <v>12</v>
      </c>
      <c r="B22" s="29" t="s">
        <v>2476</v>
      </c>
      <c r="C22" s="68">
        <v>132549.14000000001</v>
      </c>
      <c r="D22" s="68">
        <v>283675</v>
      </c>
      <c r="E22" s="107">
        <v>367787.9</v>
      </c>
      <c r="F22" s="68">
        <v>218015.20499999999</v>
      </c>
      <c r="G22" s="68">
        <v>242034.79</v>
      </c>
      <c r="H22" s="269">
        <v>219414.87</v>
      </c>
      <c r="I22" s="210">
        <f t="shared" si="1"/>
        <v>-0.14678843747245965</v>
      </c>
      <c r="J22" s="4">
        <f t="shared" si="2"/>
        <v>-9.3457308348109835E-2</v>
      </c>
    </row>
    <row r="23" spans="1:10">
      <c r="A23" s="32">
        <v>13</v>
      </c>
      <c r="B23" s="66" t="s">
        <v>2232</v>
      </c>
      <c r="C23" s="102" t="s">
        <v>2688</v>
      </c>
      <c r="D23" s="102" t="s">
        <v>2688</v>
      </c>
      <c r="E23" s="102" t="s">
        <v>2688</v>
      </c>
      <c r="F23" s="103">
        <v>6700</v>
      </c>
      <c r="G23" s="103">
        <v>61021</v>
      </c>
      <c r="H23" s="108">
        <v>205000</v>
      </c>
      <c r="I23" s="210"/>
      <c r="J23" s="95">
        <f t="shared" si="2"/>
        <v>2.3594991888038543</v>
      </c>
    </row>
    <row r="24" spans="1:10">
      <c r="A24" s="32">
        <v>14</v>
      </c>
      <c r="B24" s="66" t="s">
        <v>2689</v>
      </c>
      <c r="C24" s="103">
        <v>173666.01</v>
      </c>
      <c r="D24" s="103">
        <v>150000</v>
      </c>
      <c r="E24" s="103">
        <v>74869</v>
      </c>
      <c r="F24" s="103">
        <v>557351.39</v>
      </c>
      <c r="G24" s="103">
        <v>212900</v>
      </c>
      <c r="H24" s="269">
        <v>194200</v>
      </c>
      <c r="I24" s="210">
        <f t="shared" si="1"/>
        <v>0.41933333333333334</v>
      </c>
      <c r="J24" s="4">
        <f t="shared" si="2"/>
        <v>-8.7834664161578202E-2</v>
      </c>
    </row>
    <row r="25" spans="1:10">
      <c r="A25" s="32">
        <v>15</v>
      </c>
      <c r="B25" s="270" t="s">
        <v>2546</v>
      </c>
      <c r="C25" s="271">
        <v>295512.75</v>
      </c>
      <c r="D25" s="271">
        <v>274778.92</v>
      </c>
      <c r="E25" s="271">
        <v>114399.6</v>
      </c>
      <c r="F25" s="271">
        <v>138534.1</v>
      </c>
      <c r="G25" s="271">
        <v>167593.60000000001</v>
      </c>
      <c r="H25" s="269">
        <v>186336.5</v>
      </c>
      <c r="I25" s="210">
        <f t="shared" si="1"/>
        <v>-0.39007839465996874</v>
      </c>
      <c r="J25" s="4">
        <f t="shared" si="2"/>
        <v>0.11183541614954266</v>
      </c>
    </row>
    <row r="26" spans="1:10">
      <c r="A26" s="32">
        <v>16</v>
      </c>
      <c r="B26" s="29" t="s">
        <v>2014</v>
      </c>
      <c r="C26" s="29"/>
      <c r="D26" s="104"/>
      <c r="E26" s="104"/>
      <c r="F26" s="104"/>
      <c r="G26" s="104"/>
      <c r="H26" s="272">
        <v>177588.9</v>
      </c>
      <c r="I26" s="210"/>
      <c r="J26" s="4"/>
    </row>
    <row r="27" spans="1:10">
      <c r="A27" s="32">
        <v>17</v>
      </c>
      <c r="B27" s="66" t="s">
        <v>2654</v>
      </c>
      <c r="C27" s="407">
        <v>2000</v>
      </c>
      <c r="D27" s="407">
        <v>1400</v>
      </c>
      <c r="E27" s="407">
        <v>8200</v>
      </c>
      <c r="F27" s="407">
        <v>8200</v>
      </c>
      <c r="G27" s="407">
        <v>112217.82</v>
      </c>
      <c r="H27" s="408">
        <v>159517.42000000001</v>
      </c>
      <c r="I27" s="409">
        <f>(H27-D27)/D27</f>
        <v>112.94101428571429</v>
      </c>
    </row>
    <row r="28" spans="1:10">
      <c r="A28" s="32">
        <v>18</v>
      </c>
      <c r="B28" s="265" t="s">
        <v>2018</v>
      </c>
      <c r="C28" s="266">
        <v>260688.3</v>
      </c>
      <c r="D28" s="266">
        <v>199585.5</v>
      </c>
      <c r="E28" s="266">
        <v>195928.7</v>
      </c>
      <c r="F28" s="266">
        <v>208617</v>
      </c>
      <c r="G28" s="266">
        <v>213522</v>
      </c>
      <c r="H28" s="273">
        <v>146459</v>
      </c>
      <c r="I28" s="279">
        <f>(G28-C28)/C28</f>
        <v>-0.18092986911955769</v>
      </c>
      <c r="J28" s="4">
        <f>(H28-G28)/G28</f>
        <v>-0.31408004795758748</v>
      </c>
    </row>
    <row r="29" spans="1:10">
      <c r="A29" s="32">
        <v>19</v>
      </c>
      <c r="B29" s="29" t="s">
        <v>2346</v>
      </c>
      <c r="C29" s="104">
        <v>70801</v>
      </c>
      <c r="D29" s="104">
        <v>190924</v>
      </c>
      <c r="E29" s="104">
        <v>215453</v>
      </c>
      <c r="F29" s="104">
        <v>203706</v>
      </c>
      <c r="G29" s="104">
        <v>158094</v>
      </c>
      <c r="H29" s="273">
        <v>145147</v>
      </c>
      <c r="I29" s="27">
        <f>(G29-C29)/C29</f>
        <v>1.232934563071143</v>
      </c>
      <c r="J29" s="4">
        <f t="shared" ref="J29:J71" si="3">(H29-G29)/G29</f>
        <v>-8.1894316039824402E-2</v>
      </c>
    </row>
    <row r="30" spans="1:10">
      <c r="A30" s="32">
        <v>20</v>
      </c>
      <c r="B30" s="275" t="s">
        <v>2059</v>
      </c>
      <c r="C30" s="276">
        <v>36766.11</v>
      </c>
      <c r="D30" s="276">
        <v>62539.55</v>
      </c>
      <c r="E30" s="276">
        <v>76337.36</v>
      </c>
      <c r="F30" s="276">
        <v>96600.51</v>
      </c>
      <c r="G30" s="276">
        <v>115781.3</v>
      </c>
      <c r="H30" s="273">
        <v>144313.70000000001</v>
      </c>
      <c r="I30" s="210">
        <f>(G30-C30)/C30</f>
        <v>2.1491310883854724</v>
      </c>
      <c r="J30" s="4">
        <f t="shared" si="3"/>
        <v>0.2464335777884685</v>
      </c>
    </row>
    <row r="31" spans="1:10">
      <c r="A31" s="32">
        <v>21</v>
      </c>
      <c r="B31" s="29" t="s">
        <v>2060</v>
      </c>
      <c r="C31" s="104">
        <v>58611.839999999997</v>
      </c>
      <c r="D31" s="104">
        <v>71878.28</v>
      </c>
      <c r="E31" s="104">
        <v>86282.57</v>
      </c>
      <c r="F31" s="104">
        <v>103056.1</v>
      </c>
      <c r="G31" s="104">
        <v>130246.2</v>
      </c>
      <c r="H31" s="273">
        <v>138445.29999999999</v>
      </c>
      <c r="I31" s="27">
        <f>(G31-C31)/C31</f>
        <v>1.2221824122907592</v>
      </c>
      <c r="J31" s="4">
        <f t="shared" si="3"/>
        <v>6.2950780905700068E-2</v>
      </c>
    </row>
    <row r="32" spans="1:10">
      <c r="A32" s="32">
        <v>22</v>
      </c>
      <c r="B32" s="66" t="s">
        <v>2190</v>
      </c>
      <c r="C32" s="103">
        <v>147099.62</v>
      </c>
      <c r="D32" s="103">
        <v>82320</v>
      </c>
      <c r="E32" s="103">
        <v>57485.26</v>
      </c>
      <c r="F32" s="103">
        <v>35590</v>
      </c>
      <c r="G32" s="103">
        <v>74059.7</v>
      </c>
      <c r="H32" s="273">
        <v>134168.12</v>
      </c>
      <c r="I32" s="210">
        <f>(G32-C32)/C32</f>
        <v>-0.4965337096044164</v>
      </c>
      <c r="J32" s="95">
        <f t="shared" si="3"/>
        <v>0.81162116508708515</v>
      </c>
    </row>
    <row r="33" spans="1:14">
      <c r="A33" s="32">
        <v>23</v>
      </c>
      <c r="B33" s="66" t="s">
        <v>2509</v>
      </c>
      <c r="C33" s="103">
        <v>47523</v>
      </c>
      <c r="D33" s="103">
        <v>85505.5</v>
      </c>
      <c r="E33" s="103">
        <v>99790.3</v>
      </c>
      <c r="F33" s="103">
        <v>125358.92</v>
      </c>
      <c r="G33" s="103">
        <v>140394.01</v>
      </c>
      <c r="H33" s="273">
        <v>132155.29999999999</v>
      </c>
      <c r="I33" s="210"/>
      <c r="J33" s="4">
        <f t="shared" si="3"/>
        <v>-5.8682774286452966E-2</v>
      </c>
    </row>
    <row r="34" spans="1:14">
      <c r="A34" s="32">
        <v>24</v>
      </c>
      <c r="B34" s="29" t="s">
        <v>2237</v>
      </c>
      <c r="C34" s="104">
        <v>85844.06</v>
      </c>
      <c r="D34" s="104">
        <v>85705.86</v>
      </c>
      <c r="E34" s="104">
        <v>94130.44</v>
      </c>
      <c r="F34" s="104">
        <v>128553.2</v>
      </c>
      <c r="G34" s="104">
        <v>143453.1</v>
      </c>
      <c r="H34" s="273">
        <v>131428.4</v>
      </c>
      <c r="I34" s="27">
        <f>(G34-C34)/C34</f>
        <v>0.67108941492282648</v>
      </c>
      <c r="J34" s="4">
        <f t="shared" si="3"/>
        <v>-8.3823214695255874E-2</v>
      </c>
    </row>
    <row r="35" spans="1:14">
      <c r="A35" s="32">
        <v>25</v>
      </c>
      <c r="B35" s="206" t="s">
        <v>2227</v>
      </c>
      <c r="C35" s="274" t="s">
        <v>2688</v>
      </c>
      <c r="D35" s="274" t="s">
        <v>2688</v>
      </c>
      <c r="E35" s="274" t="s">
        <v>2688</v>
      </c>
      <c r="F35" s="274" t="s">
        <v>2688</v>
      </c>
      <c r="G35" s="207">
        <v>118466.73</v>
      </c>
      <c r="H35" s="273">
        <v>114589.8</v>
      </c>
      <c r="I35" s="210"/>
      <c r="J35" s="4">
        <f t="shared" si="3"/>
        <v>-3.2725896967021821E-2</v>
      </c>
    </row>
    <row r="36" spans="1:14">
      <c r="A36" s="32">
        <v>26</v>
      </c>
      <c r="B36" s="66" t="s">
        <v>2305</v>
      </c>
      <c r="C36" s="66"/>
      <c r="D36" s="102"/>
      <c r="E36" s="102"/>
      <c r="F36" s="102"/>
      <c r="G36" s="103"/>
      <c r="H36" s="277">
        <v>110000</v>
      </c>
      <c r="I36" s="210"/>
      <c r="J36" s="4"/>
    </row>
    <row r="37" spans="1:14">
      <c r="A37" s="32">
        <v>27</v>
      </c>
      <c r="B37" s="66" t="s">
        <v>2350</v>
      </c>
      <c r="C37" s="103">
        <v>58000</v>
      </c>
      <c r="D37" s="103">
        <v>45098.69</v>
      </c>
      <c r="E37" s="103">
        <v>52201.17</v>
      </c>
      <c r="F37" s="103">
        <v>33073</v>
      </c>
      <c r="G37" s="103">
        <v>92999.8</v>
      </c>
      <c r="H37" s="278">
        <v>96971.574999999997</v>
      </c>
      <c r="I37" s="210">
        <f>(G37-C37)/C37</f>
        <v>0.60344482758620699</v>
      </c>
      <c r="J37" s="4">
        <f t="shared" si="3"/>
        <v>4.2707349908279311E-2</v>
      </c>
    </row>
    <row r="38" spans="1:14">
      <c r="A38" s="32">
        <v>28</v>
      </c>
      <c r="B38" s="66" t="s">
        <v>2653</v>
      </c>
      <c r="C38" s="103">
        <v>47424.4</v>
      </c>
      <c r="D38" s="103">
        <v>29263.39</v>
      </c>
      <c r="E38" s="103">
        <v>77947</v>
      </c>
      <c r="F38" s="103">
        <v>296614.5</v>
      </c>
      <c r="G38" s="103">
        <v>98000</v>
      </c>
      <c r="H38" s="278">
        <v>92730</v>
      </c>
      <c r="I38" s="210"/>
      <c r="J38" s="4">
        <f t="shared" si="3"/>
        <v>-5.3775510204081632E-2</v>
      </c>
    </row>
    <row r="39" spans="1:14">
      <c r="A39" s="32">
        <v>29</v>
      </c>
      <c r="B39" s="29" t="s">
        <v>2547</v>
      </c>
      <c r="C39" s="104">
        <v>162804</v>
      </c>
      <c r="D39" s="104">
        <v>91000</v>
      </c>
      <c r="E39" s="104">
        <v>87000</v>
      </c>
      <c r="F39" s="104">
        <v>147893.57</v>
      </c>
      <c r="G39" s="104">
        <v>92831.44</v>
      </c>
      <c r="H39" s="278">
        <v>92561.4</v>
      </c>
      <c r="I39" s="27">
        <f>(G39-C39)/C39</f>
        <v>-0.42979631950074937</v>
      </c>
      <c r="J39" s="4">
        <f t="shared" si="3"/>
        <v>-2.908928268267821E-3</v>
      </c>
    </row>
    <row r="40" spans="1:14">
      <c r="A40" s="32">
        <v>30</v>
      </c>
      <c r="B40" s="66" t="s">
        <v>2478</v>
      </c>
      <c r="C40" s="103">
        <v>52941.61</v>
      </c>
      <c r="D40" s="103">
        <v>51685.85</v>
      </c>
      <c r="E40" s="103">
        <v>64837.49</v>
      </c>
      <c r="F40" s="103">
        <v>168103.14</v>
      </c>
      <c r="G40" s="103">
        <v>75750</v>
      </c>
      <c r="H40" s="278">
        <v>91360</v>
      </c>
      <c r="I40" s="210">
        <f>(G40-C40)/C40</f>
        <v>0.430821616494096</v>
      </c>
      <c r="J40" s="4">
        <f t="shared" si="3"/>
        <v>0.20607260726072607</v>
      </c>
    </row>
    <row r="41" spans="1:14">
      <c r="A41" s="32">
        <v>31</v>
      </c>
      <c r="B41" s="66" t="s">
        <v>2477</v>
      </c>
      <c r="C41" s="103">
        <v>64454.8</v>
      </c>
      <c r="D41" s="103">
        <v>62519.21</v>
      </c>
      <c r="E41" s="103">
        <v>77137.69</v>
      </c>
      <c r="F41" s="103">
        <v>194516.31</v>
      </c>
      <c r="G41" s="103">
        <v>83790</v>
      </c>
      <c r="H41" s="278">
        <v>88230</v>
      </c>
      <c r="I41" s="210">
        <f>(G41-C41)/C41</f>
        <v>0.29998076171208343</v>
      </c>
      <c r="J41" s="4">
        <f t="shared" si="3"/>
        <v>5.2989616899391336E-2</v>
      </c>
    </row>
    <row r="42" spans="1:14">
      <c r="A42" s="32">
        <v>32</v>
      </c>
      <c r="B42" s="66" t="s">
        <v>2169</v>
      </c>
      <c r="C42" s="103">
        <v>47027.95</v>
      </c>
      <c r="D42" s="103">
        <v>51506.39</v>
      </c>
      <c r="E42" s="103">
        <v>88006</v>
      </c>
      <c r="F42" s="103">
        <v>70375</v>
      </c>
      <c r="G42" s="103">
        <v>86230</v>
      </c>
      <c r="H42" s="278">
        <v>81237</v>
      </c>
      <c r="I42" s="210">
        <f>(G42-D42)/D42</f>
        <v>0.67416120601735052</v>
      </c>
      <c r="J42" s="4">
        <f t="shared" si="3"/>
        <v>-5.7903281920445318E-2</v>
      </c>
    </row>
    <row r="43" spans="1:14">
      <c r="A43" s="32">
        <v>33</v>
      </c>
      <c r="B43" s="29" t="s">
        <v>2131</v>
      </c>
      <c r="C43" s="104">
        <v>30598</v>
      </c>
      <c r="D43" s="68">
        <v>59803</v>
      </c>
      <c r="E43" s="68">
        <v>53360</v>
      </c>
      <c r="F43" s="68">
        <v>65931.100000000006</v>
      </c>
      <c r="G43" s="104">
        <v>60003.212</v>
      </c>
      <c r="H43" s="278">
        <v>80190</v>
      </c>
      <c r="I43" s="27">
        <f>(G43-C43)/C43</f>
        <v>0.96101745212105361</v>
      </c>
      <c r="J43" s="95">
        <f t="shared" si="3"/>
        <v>0.33642845652996045</v>
      </c>
    </row>
    <row r="44" spans="1:14">
      <c r="A44" s="32">
        <v>34</v>
      </c>
      <c r="B44" s="29" t="s">
        <v>2196</v>
      </c>
      <c r="C44" s="104">
        <v>50601</v>
      </c>
      <c r="D44" s="104">
        <v>65635</v>
      </c>
      <c r="E44" s="104">
        <v>74830</v>
      </c>
      <c r="F44" s="104">
        <v>95967.09</v>
      </c>
      <c r="G44" s="104">
        <v>80020.876999999993</v>
      </c>
      <c r="H44" s="278">
        <v>76934.421000000002</v>
      </c>
      <c r="I44" s="27">
        <f>(G44-D44)/D44</f>
        <v>0.21917996495772063</v>
      </c>
      <c r="J44" s="4">
        <f t="shared" si="3"/>
        <v>-3.8570634510791367E-2</v>
      </c>
    </row>
    <row r="45" spans="1:14">
      <c r="A45" s="32">
        <v>35</v>
      </c>
      <c r="B45" s="66" t="s">
        <v>2481</v>
      </c>
      <c r="C45" s="103">
        <v>25747.74</v>
      </c>
      <c r="D45" s="103">
        <v>39698.36</v>
      </c>
      <c r="E45" s="103">
        <v>57213.35</v>
      </c>
      <c r="F45" s="103">
        <v>76570.42</v>
      </c>
      <c r="G45" s="103">
        <v>91730.03</v>
      </c>
      <c r="H45" s="278">
        <v>70844.09</v>
      </c>
      <c r="I45" s="210">
        <f t="shared" ref="I45:I55" si="4">(G45-C45)/C45</f>
        <v>2.5626439446724252</v>
      </c>
      <c r="J45" s="4">
        <f t="shared" si="3"/>
        <v>-0.22768923110566958</v>
      </c>
      <c r="N45" s="34"/>
    </row>
    <row r="46" spans="1:14">
      <c r="A46" s="32">
        <v>36</v>
      </c>
      <c r="B46" s="29" t="s">
        <v>2480</v>
      </c>
      <c r="C46" s="68">
        <v>34202.559999999998</v>
      </c>
      <c r="D46" s="68">
        <v>69544.58</v>
      </c>
      <c r="E46" s="68">
        <v>45639.61</v>
      </c>
      <c r="F46" s="68">
        <v>179398.23</v>
      </c>
      <c r="G46" s="68">
        <v>74000</v>
      </c>
      <c r="H46" s="278">
        <v>69690</v>
      </c>
      <c r="I46" s="27">
        <f t="shared" si="4"/>
        <v>1.1635807378161169</v>
      </c>
      <c r="J46" s="4">
        <f t="shared" si="3"/>
        <v>-5.8243243243243245E-2</v>
      </c>
    </row>
    <row r="47" spans="1:14">
      <c r="A47" s="32">
        <v>37</v>
      </c>
      <c r="B47" s="66" t="s">
        <v>2192</v>
      </c>
      <c r="C47" s="103">
        <v>69000</v>
      </c>
      <c r="D47" s="103">
        <v>142696</v>
      </c>
      <c r="E47" s="103">
        <v>120760</v>
      </c>
      <c r="F47" s="103">
        <v>37168.178999999996</v>
      </c>
      <c r="G47" s="103">
        <v>56375.108999999997</v>
      </c>
      <c r="H47" s="278">
        <v>65531.099000000002</v>
      </c>
      <c r="I47" s="210">
        <f t="shared" si="4"/>
        <v>-0.18296943478260874</v>
      </c>
      <c r="J47" s="4">
        <f t="shared" si="3"/>
        <v>0.16241192544745245</v>
      </c>
    </row>
    <row r="48" spans="1:14">
      <c r="A48" s="32">
        <v>38</v>
      </c>
      <c r="B48" s="66" t="s">
        <v>1921</v>
      </c>
      <c r="C48" s="103">
        <v>49559.21</v>
      </c>
      <c r="D48" s="103">
        <v>65463.66</v>
      </c>
      <c r="E48" s="103">
        <v>65973.39</v>
      </c>
      <c r="F48" s="103">
        <v>75636.91</v>
      </c>
      <c r="G48" s="103">
        <v>66102.19</v>
      </c>
      <c r="H48" s="278">
        <v>59130</v>
      </c>
      <c r="I48" s="210">
        <f t="shared" si="4"/>
        <v>0.33380233462155678</v>
      </c>
      <c r="J48" s="4">
        <f t="shared" si="3"/>
        <v>-0.10547593052514602</v>
      </c>
    </row>
    <row r="49" spans="1:14">
      <c r="A49" s="32">
        <v>39</v>
      </c>
      <c r="B49" s="66" t="s">
        <v>2117</v>
      </c>
      <c r="C49" s="103">
        <v>27082.1</v>
      </c>
      <c r="D49" s="103">
        <v>31819.599999999999</v>
      </c>
      <c r="E49" s="103">
        <v>130473.8</v>
      </c>
      <c r="F49" s="103">
        <v>47698.94</v>
      </c>
      <c r="G49" s="103">
        <v>56519.199999999997</v>
      </c>
      <c r="H49" s="278">
        <v>57726.41</v>
      </c>
      <c r="I49" s="210">
        <f t="shared" si="4"/>
        <v>1.0869578060785536</v>
      </c>
      <c r="J49" s="4">
        <f t="shared" si="3"/>
        <v>2.1359290294271794E-2</v>
      </c>
    </row>
    <row r="50" spans="1:14">
      <c r="A50" s="32">
        <v>40</v>
      </c>
      <c r="B50" s="29" t="s">
        <v>2348</v>
      </c>
      <c r="C50" s="104">
        <v>120717.11</v>
      </c>
      <c r="D50" s="104">
        <v>167785.9</v>
      </c>
      <c r="E50" s="104">
        <v>144126.29999999999</v>
      </c>
      <c r="F50" s="104">
        <v>93330</v>
      </c>
      <c r="G50" s="104">
        <v>97712.7</v>
      </c>
      <c r="H50" s="278">
        <v>53569.5</v>
      </c>
      <c r="I50" s="27">
        <f t="shared" si="4"/>
        <v>-0.19056461838756747</v>
      </c>
      <c r="J50" s="4">
        <f t="shared" si="3"/>
        <v>-0.4517652260146327</v>
      </c>
    </row>
    <row r="51" spans="1:14">
      <c r="A51" s="32">
        <v>41</v>
      </c>
      <c r="B51" s="66" t="s">
        <v>2107</v>
      </c>
      <c r="C51" s="103">
        <v>80177</v>
      </c>
      <c r="D51" s="103">
        <v>58116.72</v>
      </c>
      <c r="E51" s="103">
        <v>84928.4</v>
      </c>
      <c r="F51" s="103">
        <v>124094.49</v>
      </c>
      <c r="G51" s="103">
        <v>114986.83</v>
      </c>
      <c r="H51" s="278">
        <v>52450</v>
      </c>
      <c r="I51" s="210">
        <f t="shared" si="4"/>
        <v>0.43416229093131448</v>
      </c>
      <c r="J51" s="4">
        <f t="shared" si="3"/>
        <v>-0.54386080562443539</v>
      </c>
    </row>
    <row r="52" spans="1:14">
      <c r="A52" s="32">
        <v>42</v>
      </c>
      <c r="B52" s="66" t="s">
        <v>2021</v>
      </c>
      <c r="C52" s="103">
        <v>187495.67</v>
      </c>
      <c r="D52" s="103">
        <v>135051.9</v>
      </c>
      <c r="E52" s="103">
        <v>172000</v>
      </c>
      <c r="F52" s="103">
        <v>65483.214200000002</v>
      </c>
      <c r="G52" s="103">
        <v>76740.854300000006</v>
      </c>
      <c r="H52" s="108">
        <v>49567.462500000001</v>
      </c>
      <c r="I52" s="210">
        <f t="shared" si="4"/>
        <v>-0.59070599177036998</v>
      </c>
      <c r="J52" s="4">
        <f t="shared" si="3"/>
        <v>-0.35409290198636739</v>
      </c>
    </row>
    <row r="53" spans="1:14">
      <c r="A53" s="32">
        <v>43</v>
      </c>
      <c r="B53" s="66" t="s">
        <v>2145</v>
      </c>
      <c r="C53" s="66">
        <v>13000</v>
      </c>
      <c r="D53" s="103">
        <v>16000</v>
      </c>
      <c r="E53" s="103">
        <v>13000</v>
      </c>
      <c r="F53" s="103">
        <v>43000</v>
      </c>
      <c r="G53" s="103">
        <v>55988</v>
      </c>
      <c r="H53" s="280">
        <v>48830.5</v>
      </c>
      <c r="I53" s="210">
        <f t="shared" si="4"/>
        <v>3.3067692307692309</v>
      </c>
      <c r="J53" s="4">
        <f t="shared" si="3"/>
        <v>-0.12783989426305636</v>
      </c>
    </row>
    <row r="54" spans="1:14">
      <c r="A54" s="32">
        <v>44</v>
      </c>
      <c r="B54" s="29" t="s">
        <v>2285</v>
      </c>
      <c r="C54" s="29">
        <v>25000</v>
      </c>
      <c r="D54" s="68">
        <v>23000</v>
      </c>
      <c r="E54" s="68">
        <v>26000</v>
      </c>
      <c r="F54" s="68">
        <v>37000</v>
      </c>
      <c r="G54" s="105">
        <v>47486</v>
      </c>
      <c r="H54" s="281">
        <v>48002.41</v>
      </c>
      <c r="I54" s="27">
        <f t="shared" si="4"/>
        <v>0.89944000000000002</v>
      </c>
      <c r="J54" s="4">
        <f t="shared" si="3"/>
        <v>1.0874994735290475E-2</v>
      </c>
    </row>
    <row r="55" spans="1:14">
      <c r="A55" s="32">
        <v>45</v>
      </c>
      <c r="B55" s="66" t="s">
        <v>2102</v>
      </c>
      <c r="C55" s="103">
        <v>33421.589999999997</v>
      </c>
      <c r="D55" s="103">
        <v>46363.74</v>
      </c>
      <c r="E55" s="103">
        <v>110357</v>
      </c>
      <c r="F55" s="103">
        <v>36160</v>
      </c>
      <c r="G55" s="103">
        <v>41960</v>
      </c>
      <c r="H55" s="282">
        <v>46700</v>
      </c>
      <c r="I55" s="210">
        <f t="shared" si="4"/>
        <v>0.25547587652173354</v>
      </c>
      <c r="J55" s="4">
        <f t="shared" si="3"/>
        <v>0.11296472831267874</v>
      </c>
    </row>
    <row r="56" spans="1:14">
      <c r="A56" s="32">
        <v>46</v>
      </c>
      <c r="B56" s="29" t="s">
        <v>2137</v>
      </c>
      <c r="C56" s="106" t="s">
        <v>2688</v>
      </c>
      <c r="D56" s="106" t="s">
        <v>2688</v>
      </c>
      <c r="E56" s="106" t="s">
        <v>2688</v>
      </c>
      <c r="F56" s="104">
        <v>38000</v>
      </c>
      <c r="G56" s="107">
        <v>44418</v>
      </c>
      <c r="H56" s="283">
        <v>45443</v>
      </c>
      <c r="I56" s="27"/>
      <c r="J56" s="4">
        <f t="shared" si="3"/>
        <v>2.3076230357062452E-2</v>
      </c>
    </row>
    <row r="57" spans="1:14">
      <c r="A57" s="32">
        <v>47</v>
      </c>
      <c r="B57" s="29" t="s">
        <v>2286</v>
      </c>
      <c r="C57" s="70" t="s">
        <v>2688</v>
      </c>
      <c r="D57" s="104">
        <v>9200</v>
      </c>
      <c r="E57" s="104">
        <v>30000</v>
      </c>
      <c r="F57" s="104">
        <v>44000</v>
      </c>
      <c r="G57" s="107">
        <v>44100</v>
      </c>
      <c r="H57" s="284">
        <v>44300</v>
      </c>
      <c r="I57" s="27">
        <f>(G57-D57)/D57</f>
        <v>3.7934782608695654</v>
      </c>
      <c r="J57" s="4">
        <f t="shared" si="3"/>
        <v>4.5351473922902496E-3</v>
      </c>
    </row>
    <row r="58" spans="1:14">
      <c r="A58" s="32">
        <v>48</v>
      </c>
      <c r="B58" s="29" t="s">
        <v>1920</v>
      </c>
      <c r="C58" s="29">
        <v>19000</v>
      </c>
      <c r="D58" s="104">
        <v>37000</v>
      </c>
      <c r="E58" s="29">
        <v>31000</v>
      </c>
      <c r="F58" s="104">
        <v>35000</v>
      </c>
      <c r="G58" s="107">
        <v>44331.163999999997</v>
      </c>
      <c r="H58" s="285">
        <v>43716.802000000003</v>
      </c>
      <c r="I58" s="27">
        <f>(G58-C58)/C58</f>
        <v>1.3332191578947368</v>
      </c>
      <c r="J58" s="4">
        <f t="shared" si="3"/>
        <v>-1.3858467600805469E-2</v>
      </c>
      <c r="N58" s="34"/>
    </row>
    <row r="59" spans="1:14">
      <c r="A59" s="32">
        <v>49</v>
      </c>
      <c r="B59" s="63" t="s">
        <v>2283</v>
      </c>
      <c r="C59" s="63"/>
      <c r="D59" s="63"/>
      <c r="E59" s="63"/>
      <c r="F59" s="63"/>
      <c r="G59" s="63"/>
      <c r="H59" s="248">
        <v>41164.6</v>
      </c>
      <c r="I59" s="63"/>
      <c r="J59" s="4"/>
    </row>
    <row r="60" spans="1:14">
      <c r="A60" s="32">
        <v>50</v>
      </c>
      <c r="B60" s="66" t="s">
        <v>2069</v>
      </c>
      <c r="C60" s="66">
        <v>24000</v>
      </c>
      <c r="D60" s="103">
        <v>19000</v>
      </c>
      <c r="E60" s="103">
        <v>19000</v>
      </c>
      <c r="F60" s="103">
        <v>31000</v>
      </c>
      <c r="G60" s="100">
        <v>43669.56</v>
      </c>
      <c r="H60" s="286">
        <v>38480</v>
      </c>
      <c r="I60" s="210"/>
      <c r="J60" s="4">
        <f t="shared" si="3"/>
        <v>-0.11883701141023628</v>
      </c>
    </row>
    <row r="61" spans="1:14">
      <c r="A61" s="32">
        <v>51</v>
      </c>
      <c r="B61" s="270" t="s">
        <v>2479</v>
      </c>
      <c r="C61" s="271">
        <v>39615.5</v>
      </c>
      <c r="D61" s="271">
        <v>44064</v>
      </c>
      <c r="E61" s="271">
        <v>61256</v>
      </c>
      <c r="F61" s="271">
        <v>34014.315609999998</v>
      </c>
      <c r="G61" s="271">
        <v>33580</v>
      </c>
      <c r="H61" s="287">
        <v>33570</v>
      </c>
      <c r="I61" s="288">
        <f>(G61-C61)/C61</f>
        <v>-0.15235198344082493</v>
      </c>
      <c r="J61" s="4">
        <f t="shared" si="3"/>
        <v>-2.9779630732578919E-4</v>
      </c>
      <c r="N61" s="34"/>
    </row>
    <row r="62" spans="1:14">
      <c r="A62" s="32">
        <v>52</v>
      </c>
      <c r="B62" s="6" t="s">
        <v>2055</v>
      </c>
      <c r="C62" s="6"/>
      <c r="D62" s="6"/>
      <c r="E62" s="6"/>
      <c r="F62" s="6"/>
      <c r="G62" s="6"/>
      <c r="H62" s="224">
        <v>32150.35</v>
      </c>
      <c r="I62" s="6"/>
      <c r="J62" s="4"/>
    </row>
    <row r="63" spans="1:14">
      <c r="A63" s="32">
        <v>53</v>
      </c>
      <c r="B63" s="66" t="s">
        <v>2448</v>
      </c>
      <c r="C63" s="103">
        <v>34790.959999999999</v>
      </c>
      <c r="D63" s="103">
        <v>45043.59</v>
      </c>
      <c r="E63" s="165" t="s">
        <v>2649</v>
      </c>
      <c r="F63" s="103">
        <v>98005.71</v>
      </c>
      <c r="G63" s="103">
        <v>27871.01</v>
      </c>
      <c r="H63" s="289">
        <v>28980.37</v>
      </c>
      <c r="I63" s="210">
        <f>(G63-C63)/C63</f>
        <v>-0.19890080641637944</v>
      </c>
      <c r="J63" s="4">
        <f t="shared" si="3"/>
        <v>3.9803365575915642E-2</v>
      </c>
      <c r="K63" s="95" t="s">
        <v>2449</v>
      </c>
    </row>
    <row r="64" spans="1:14">
      <c r="A64" s="32">
        <v>54</v>
      </c>
      <c r="B64" s="66" t="s">
        <v>2351</v>
      </c>
      <c r="C64" s="103">
        <v>138702.04</v>
      </c>
      <c r="D64" s="103">
        <v>114113.66</v>
      </c>
      <c r="E64" s="103">
        <v>69806.84</v>
      </c>
      <c r="F64" s="103">
        <v>96791.956999999995</v>
      </c>
      <c r="G64" s="103">
        <v>60350</v>
      </c>
      <c r="H64" s="290">
        <v>28164.83</v>
      </c>
      <c r="I64" s="210">
        <f>(G64-C64)/C64</f>
        <v>-0.56489464754808227</v>
      </c>
      <c r="J64" s="4">
        <f t="shared" si="3"/>
        <v>-0.53330853355426677</v>
      </c>
    </row>
    <row r="65" spans="1:14">
      <c r="A65" s="32">
        <v>55</v>
      </c>
      <c r="B65" s="29" t="s">
        <v>2164</v>
      </c>
      <c r="C65" s="104">
        <v>33658</v>
      </c>
      <c r="D65" s="104">
        <v>42659.4</v>
      </c>
      <c r="E65" s="104">
        <v>35048.5</v>
      </c>
      <c r="F65" s="104">
        <v>42567.8</v>
      </c>
      <c r="G65" s="104">
        <v>40018.9</v>
      </c>
      <c r="H65" s="290">
        <v>27406</v>
      </c>
      <c r="I65" s="27">
        <f t="shared" ref="I65:I70" si="5">(G65-C65)/C65</f>
        <v>0.18898627369421836</v>
      </c>
      <c r="J65" s="4">
        <f t="shared" si="3"/>
        <v>-0.31517358048322169</v>
      </c>
    </row>
    <row r="66" spans="1:14">
      <c r="A66" s="32">
        <v>56</v>
      </c>
      <c r="B66" s="29" t="s">
        <v>2260</v>
      </c>
      <c r="C66" s="104">
        <v>42100</v>
      </c>
      <c r="D66" s="104">
        <v>45000</v>
      </c>
      <c r="E66" s="104">
        <v>29000</v>
      </c>
      <c r="F66" s="104">
        <v>29041</v>
      </c>
      <c r="G66" s="104">
        <v>39176</v>
      </c>
      <c r="H66" s="290">
        <v>26127.53</v>
      </c>
      <c r="I66" s="27">
        <f t="shared" si="5"/>
        <v>-6.945368171021378E-2</v>
      </c>
      <c r="J66" s="4">
        <f t="shared" si="3"/>
        <v>-0.33307305493159078</v>
      </c>
    </row>
    <row r="67" spans="1:14">
      <c r="A67" s="32">
        <v>57</v>
      </c>
      <c r="B67" s="66" t="s">
        <v>2648</v>
      </c>
      <c r="C67" s="103">
        <v>38411.230000000003</v>
      </c>
      <c r="D67" s="103">
        <v>51373.61</v>
      </c>
      <c r="E67" s="165" t="s">
        <v>2649</v>
      </c>
      <c r="F67" s="103">
        <v>151554.12</v>
      </c>
      <c r="G67" s="103">
        <v>26475.279999999999</v>
      </c>
      <c r="H67" s="290">
        <v>26040.33</v>
      </c>
      <c r="I67" s="210">
        <f>(G67-C67)/C67</f>
        <v>-0.3107411556464087</v>
      </c>
      <c r="J67" s="4">
        <f t="shared" si="3"/>
        <v>-1.6428532578314455E-2</v>
      </c>
      <c r="K67" s="295" t="s">
        <v>2449</v>
      </c>
    </row>
    <row r="68" spans="1:14">
      <c r="A68" s="32">
        <v>58</v>
      </c>
      <c r="B68" s="66" t="s">
        <v>2147</v>
      </c>
      <c r="C68" s="103">
        <v>29538.25</v>
      </c>
      <c r="D68" s="103">
        <v>20485.439999999999</v>
      </c>
      <c r="E68" s="103">
        <v>53277.26</v>
      </c>
      <c r="F68" s="103">
        <v>69441.95</v>
      </c>
      <c r="G68" s="103">
        <v>27860.720000000001</v>
      </c>
      <c r="H68" s="290">
        <v>22800</v>
      </c>
      <c r="I68" s="210">
        <f>(G68-C68)/C68</f>
        <v>-5.6791786920349002E-2</v>
      </c>
      <c r="J68" s="4">
        <f t="shared" si="3"/>
        <v>-0.18164354690043907</v>
      </c>
      <c r="N68" s="34"/>
    </row>
    <row r="69" spans="1:14">
      <c r="A69" s="32">
        <v>59</v>
      </c>
      <c r="B69" s="445" t="s">
        <v>2318</v>
      </c>
      <c r="C69" s="445"/>
      <c r="D69" s="440"/>
      <c r="E69" s="440"/>
      <c r="F69" s="440"/>
      <c r="G69" s="440"/>
      <c r="H69" s="446">
        <v>22574.78</v>
      </c>
      <c r="I69" s="252"/>
      <c r="J69" s="4"/>
    </row>
    <row r="70" spans="1:14">
      <c r="A70" s="32">
        <v>60</v>
      </c>
      <c r="B70" s="66" t="s">
        <v>2223</v>
      </c>
      <c r="C70" s="66">
        <v>16000</v>
      </c>
      <c r="D70" s="103">
        <v>24000</v>
      </c>
      <c r="E70" s="103">
        <v>28000</v>
      </c>
      <c r="F70" s="103">
        <v>45000</v>
      </c>
      <c r="G70" s="103">
        <v>38930</v>
      </c>
      <c r="H70" s="108">
        <v>22210</v>
      </c>
      <c r="I70" s="210">
        <f t="shared" si="5"/>
        <v>1.433125</v>
      </c>
      <c r="J70" s="4">
        <f t="shared" si="3"/>
        <v>-0.42948882609812483</v>
      </c>
      <c r="N70" s="34"/>
    </row>
    <row r="71" spans="1:14">
      <c r="A71" s="32">
        <v>61</v>
      </c>
      <c r="B71" s="66" t="s">
        <v>2195</v>
      </c>
      <c r="C71" s="103">
        <v>26673</v>
      </c>
      <c r="D71" s="103">
        <v>97394</v>
      </c>
      <c r="E71" s="103">
        <v>43730</v>
      </c>
      <c r="F71" s="103">
        <v>47265.55</v>
      </c>
      <c r="G71" s="103">
        <v>54819.9</v>
      </c>
      <c r="H71" s="291">
        <v>21185.9</v>
      </c>
      <c r="I71" s="210">
        <f>(G71-C71)/C71</f>
        <v>1.0552581261950287</v>
      </c>
      <c r="J71" s="4">
        <f t="shared" si="3"/>
        <v>-0.61353632531252333</v>
      </c>
    </row>
    <row r="72" spans="1:14">
      <c r="A72" s="32">
        <v>62</v>
      </c>
      <c r="B72" s="32" t="s">
        <v>2144</v>
      </c>
      <c r="H72" s="108">
        <v>20751.536059999999</v>
      </c>
      <c r="I72" s="32"/>
    </row>
    <row r="73" spans="1:14">
      <c r="A73" s="32">
        <v>63</v>
      </c>
      <c r="B73" s="32" t="s">
        <v>1878</v>
      </c>
      <c r="H73" s="108">
        <v>19351.175999999999</v>
      </c>
      <c r="I73" s="32"/>
    </row>
    <row r="74" spans="1:14">
      <c r="A74" s="32">
        <v>64</v>
      </c>
      <c r="B74" s="32" t="s">
        <v>1973</v>
      </c>
      <c r="H74" s="108">
        <v>19047.3</v>
      </c>
      <c r="I74" s="32"/>
    </row>
    <row r="75" spans="1:14">
      <c r="A75" s="32">
        <v>65</v>
      </c>
      <c r="B75" s="32" t="s">
        <v>1972</v>
      </c>
      <c r="H75" s="108">
        <v>18640</v>
      </c>
      <c r="I75" s="32"/>
    </row>
    <row r="76" spans="1:14">
      <c r="A76" s="32">
        <v>66</v>
      </c>
      <c r="B76" s="32" t="s">
        <v>2081</v>
      </c>
      <c r="H76" s="108">
        <v>12844.66077</v>
      </c>
      <c r="I76" s="32"/>
    </row>
    <row r="77" spans="1:14">
      <c r="A77" s="32">
        <v>67</v>
      </c>
      <c r="B77" s="426" t="s">
        <v>2236</v>
      </c>
      <c r="C77" s="426"/>
      <c r="D77" s="426"/>
      <c r="E77" s="426"/>
      <c r="F77" s="426"/>
      <c r="G77" s="426"/>
      <c r="H77" s="447">
        <v>11660.153</v>
      </c>
      <c r="I77" s="32"/>
    </row>
    <row r="78" spans="1:14">
      <c r="A78" s="32">
        <v>68</v>
      </c>
      <c r="B78" s="32" t="s">
        <v>2198</v>
      </c>
      <c r="H78" s="108">
        <v>10903</v>
      </c>
      <c r="I78" s="32"/>
    </row>
    <row r="79" spans="1:14">
      <c r="A79" s="32">
        <v>69</v>
      </c>
      <c r="B79" s="66" t="s">
        <v>2057</v>
      </c>
      <c r="C79" s="103">
        <v>102007</v>
      </c>
      <c r="D79" s="103">
        <v>130207</v>
      </c>
      <c r="E79" s="103">
        <v>110140</v>
      </c>
      <c r="F79" s="103">
        <v>35351.21</v>
      </c>
      <c r="G79" s="103">
        <v>31797.25</v>
      </c>
      <c r="H79" s="293">
        <v>9013</v>
      </c>
      <c r="I79" s="210">
        <f>(G79-C79)/C79</f>
        <v>-0.68828364720068236</v>
      </c>
    </row>
    <row r="80" spans="1:14">
      <c r="A80" s="32">
        <v>70</v>
      </c>
      <c r="B80" s="32" t="s">
        <v>2655</v>
      </c>
      <c r="H80" s="108">
        <v>8077</v>
      </c>
      <c r="I80" s="32"/>
    </row>
    <row r="81" spans="1:9">
      <c r="A81" s="32">
        <v>71</v>
      </c>
      <c r="B81" s="32" t="s">
        <v>2344</v>
      </c>
      <c r="H81" s="108">
        <v>5647.8054000000002</v>
      </c>
      <c r="I81" s="32"/>
    </row>
    <row r="82" spans="1:9">
      <c r="A82" s="32">
        <v>72</v>
      </c>
      <c r="B82" s="32" t="s">
        <v>2054</v>
      </c>
      <c r="H82" s="108">
        <v>5590</v>
      </c>
      <c r="I82" s="32"/>
    </row>
    <row r="83" spans="1:9">
      <c r="A83" s="32">
        <v>73</v>
      </c>
      <c r="B83" s="32" t="s">
        <v>2023</v>
      </c>
      <c r="H83" s="108">
        <v>5226</v>
      </c>
      <c r="I83" s="32"/>
    </row>
    <row r="84" spans="1:9">
      <c r="A84" s="32">
        <v>74</v>
      </c>
      <c r="B84" s="32" t="s">
        <v>1971</v>
      </c>
      <c r="H84" s="108">
        <v>5012.4669999999996</v>
      </c>
      <c r="I84" s="32"/>
    </row>
    <row r="85" spans="1:9">
      <c r="A85" s="32">
        <v>75</v>
      </c>
      <c r="B85" s="32" t="s">
        <v>2265</v>
      </c>
      <c r="H85" s="108">
        <v>4919</v>
      </c>
      <c r="I85" s="32"/>
    </row>
    <row r="86" spans="1:9">
      <c r="A86" s="32">
        <v>76</v>
      </c>
      <c r="B86" s="32" t="s">
        <v>2651</v>
      </c>
      <c r="H86" s="108">
        <v>4602.1940000000004</v>
      </c>
      <c r="I86" s="32"/>
    </row>
    <row r="87" spans="1:9">
      <c r="A87" s="32">
        <v>77</v>
      </c>
      <c r="B87" s="32" t="s">
        <v>2234</v>
      </c>
      <c r="H87" s="108">
        <v>4365.6000000000004</v>
      </c>
      <c r="I87" s="32"/>
    </row>
    <row r="88" spans="1:9">
      <c r="A88" s="32">
        <v>78</v>
      </c>
      <c r="B88" s="32" t="s">
        <v>2118</v>
      </c>
      <c r="H88" s="108">
        <v>4252</v>
      </c>
      <c r="I88" s="32"/>
    </row>
    <row r="89" spans="1:9">
      <c r="A89" s="32">
        <v>79</v>
      </c>
      <c r="B89" s="32" t="s">
        <v>2086</v>
      </c>
      <c r="H89" s="108">
        <v>4040.6906640000002</v>
      </c>
      <c r="I89" s="32"/>
    </row>
    <row r="90" spans="1:9">
      <c r="A90" s="32">
        <v>80</v>
      </c>
      <c r="B90" s="32" t="s">
        <v>2119</v>
      </c>
      <c r="H90" s="108">
        <v>4009.2142130000002</v>
      </c>
      <c r="I90" s="32"/>
    </row>
    <row r="91" spans="1:9">
      <c r="A91" s="32">
        <v>81</v>
      </c>
      <c r="B91" s="32" t="s">
        <v>2189</v>
      </c>
      <c r="H91" s="108">
        <v>3983.61</v>
      </c>
      <c r="I91" s="32"/>
    </row>
    <row r="92" spans="1:9">
      <c r="A92" s="32">
        <v>82</v>
      </c>
      <c r="B92" s="32" t="s">
        <v>2276</v>
      </c>
      <c r="H92" s="108">
        <v>3976</v>
      </c>
      <c r="I92" s="32"/>
    </row>
    <row r="93" spans="1:9">
      <c r="A93" s="32">
        <v>83</v>
      </c>
      <c r="B93" s="32" t="s">
        <v>2266</v>
      </c>
      <c r="H93" s="108">
        <v>3758.1</v>
      </c>
      <c r="I93" s="32"/>
    </row>
    <row r="94" spans="1:9">
      <c r="A94" s="32">
        <v>84</v>
      </c>
      <c r="B94" s="32" t="s">
        <v>2219</v>
      </c>
      <c r="H94" s="108">
        <v>3569.67</v>
      </c>
      <c r="I94" s="32"/>
    </row>
    <row r="95" spans="1:9">
      <c r="A95" s="32">
        <v>85</v>
      </c>
      <c r="B95" s="32" t="s">
        <v>2273</v>
      </c>
      <c r="H95" s="108">
        <v>3375.9016689999999</v>
      </c>
      <c r="I95" s="32"/>
    </row>
    <row r="96" spans="1:9">
      <c r="A96" s="32">
        <v>86</v>
      </c>
      <c r="B96" s="32" t="s">
        <v>1834</v>
      </c>
      <c r="H96" s="108">
        <v>2967</v>
      </c>
      <c r="I96" s="32"/>
    </row>
    <row r="97" spans="1:14">
      <c r="A97" s="32">
        <v>87</v>
      </c>
      <c r="B97" s="32" t="s">
        <v>2277</v>
      </c>
      <c r="H97" s="108">
        <v>2944</v>
      </c>
      <c r="I97" s="32"/>
    </row>
    <row r="98" spans="1:14">
      <c r="A98" s="32">
        <v>88</v>
      </c>
      <c r="B98" s="29" t="s">
        <v>2010</v>
      </c>
      <c r="C98" s="104">
        <v>52210.6</v>
      </c>
      <c r="D98" s="104">
        <v>37727.199999999997</v>
      </c>
      <c r="E98" s="104">
        <v>23116.5</v>
      </c>
      <c r="F98" s="104">
        <v>5539.6</v>
      </c>
      <c r="G98" s="104">
        <v>2475.3330000000001</v>
      </c>
      <c r="H98" s="292">
        <v>2774.5239999999999</v>
      </c>
      <c r="I98" s="27">
        <f>(G98-C98)/C98</f>
        <v>-0.95258945501488201</v>
      </c>
      <c r="J98" s="4"/>
    </row>
    <row r="99" spans="1:14">
      <c r="A99" s="32">
        <v>89</v>
      </c>
      <c r="B99" s="32" t="s">
        <v>2008</v>
      </c>
      <c r="H99" s="108">
        <v>2610.8000000000002</v>
      </c>
      <c r="I99" s="32"/>
    </row>
    <row r="100" spans="1:14">
      <c r="A100" s="32">
        <v>90</v>
      </c>
      <c r="B100" s="32" t="s">
        <v>1924</v>
      </c>
      <c r="H100" s="108">
        <v>2591.9730319999999</v>
      </c>
      <c r="I100" s="32"/>
    </row>
    <row r="101" spans="1:14">
      <c r="A101" s="32">
        <v>91</v>
      </c>
      <c r="B101" s="32" t="s">
        <v>2090</v>
      </c>
      <c r="H101" s="108">
        <v>2245.048389</v>
      </c>
      <c r="I101" s="32"/>
    </row>
    <row r="102" spans="1:14">
      <c r="A102" s="32">
        <v>92</v>
      </c>
      <c r="B102" s="32" t="s">
        <v>2209</v>
      </c>
      <c r="H102" s="108">
        <v>1881.3920000000001</v>
      </c>
      <c r="I102" s="32"/>
    </row>
    <row r="103" spans="1:14">
      <c r="A103" s="32">
        <v>93</v>
      </c>
      <c r="B103" s="32" t="s">
        <v>2100</v>
      </c>
      <c r="H103" s="108">
        <v>1742.1</v>
      </c>
      <c r="I103" s="32"/>
    </row>
    <row r="104" spans="1:14">
      <c r="A104" s="32">
        <v>94</v>
      </c>
      <c r="B104" s="32" t="s">
        <v>2085</v>
      </c>
      <c r="H104" s="108">
        <v>1531.49</v>
      </c>
      <c r="I104" s="32"/>
    </row>
    <row r="105" spans="1:14">
      <c r="A105" s="32">
        <v>95</v>
      </c>
      <c r="B105" s="32" t="s">
        <v>2080</v>
      </c>
      <c r="H105" s="108">
        <v>1228.04</v>
      </c>
      <c r="I105" s="32"/>
    </row>
    <row r="106" spans="1:14">
      <c r="A106" s="32">
        <v>96</v>
      </c>
      <c r="B106" s="32" t="s">
        <v>2082</v>
      </c>
      <c r="H106" s="108">
        <v>1021.18</v>
      </c>
      <c r="I106" s="32"/>
    </row>
    <row r="107" spans="1:14">
      <c r="A107" s="32">
        <v>97</v>
      </c>
      <c r="B107" s="32" t="s">
        <v>2656</v>
      </c>
      <c r="H107" s="108">
        <v>1015</v>
      </c>
      <c r="I107" s="32"/>
    </row>
    <row r="108" spans="1:14">
      <c r="A108" s="32">
        <v>98</v>
      </c>
      <c r="B108" s="32" t="s">
        <v>1833</v>
      </c>
      <c r="H108" s="294">
        <v>572</v>
      </c>
      <c r="I108" s="32"/>
    </row>
    <row r="109" spans="1:14">
      <c r="A109" s="32">
        <v>99</v>
      </c>
      <c r="B109" s="32" t="s">
        <v>206</v>
      </c>
      <c r="H109" s="294">
        <v>321.34800000000001</v>
      </c>
      <c r="I109" s="32"/>
    </row>
    <row r="110" spans="1:14">
      <c r="A110" s="32">
        <v>100</v>
      </c>
      <c r="B110" s="32" t="s">
        <v>2652</v>
      </c>
      <c r="H110" s="294">
        <v>202.96</v>
      </c>
      <c r="I110" s="32"/>
    </row>
    <row r="111" spans="1:14">
      <c r="B111" s="29" t="s">
        <v>2014</v>
      </c>
      <c r="C111" s="104">
        <v>34933.519999999997</v>
      </c>
      <c r="D111" s="104">
        <v>98650.8</v>
      </c>
      <c r="E111" s="104">
        <v>136965.5</v>
      </c>
      <c r="F111" s="104">
        <v>43553.760000000002</v>
      </c>
      <c r="G111" s="104">
        <v>42301</v>
      </c>
      <c r="H111" s="290"/>
      <c r="I111" s="27">
        <f>(G111-C111)/C111</f>
        <v>0.21090001809150649</v>
      </c>
    </row>
    <row r="112" spans="1:14">
      <c r="B112" s="206" t="s">
        <v>2162</v>
      </c>
      <c r="C112" s="207">
        <v>100798.3</v>
      </c>
      <c r="D112" s="207">
        <v>79278.259999999995</v>
      </c>
      <c r="E112" s="207">
        <v>47171.27</v>
      </c>
      <c r="F112" s="207">
        <v>143493.78</v>
      </c>
      <c r="G112" s="208">
        <v>531</v>
      </c>
      <c r="H112" s="239"/>
      <c r="I112" s="210">
        <f>(G112-C112)/C112</f>
        <v>-0.99473205401281573</v>
      </c>
      <c r="J112" s="4"/>
      <c r="N112" s="34"/>
    </row>
    <row r="113" spans="1:14">
      <c r="B113" s="206" t="s">
        <v>53</v>
      </c>
      <c r="C113" s="211">
        <v>54055</v>
      </c>
      <c r="D113" s="211">
        <v>24696.9</v>
      </c>
      <c r="E113" s="212" t="s">
        <v>2</v>
      </c>
      <c r="F113" s="212" t="s">
        <v>2</v>
      </c>
      <c r="G113" s="213" t="s">
        <v>2</v>
      </c>
      <c r="H113" s="240"/>
      <c r="I113" s="214"/>
      <c r="J113" s="4"/>
      <c r="N113" s="108"/>
    </row>
    <row r="114" spans="1:14">
      <c r="C114" s="93"/>
      <c r="D114" s="91"/>
      <c r="E114" s="92"/>
      <c r="F114" s="94"/>
      <c r="G114" s="92"/>
      <c r="H114" s="170"/>
      <c r="I114" s="65"/>
      <c r="N114" s="34"/>
    </row>
    <row r="115" spans="1:14" s="51" customFormat="1">
      <c r="B115" s="2" t="s">
        <v>74</v>
      </c>
      <c r="C115" s="215"/>
      <c r="D115" s="215"/>
      <c r="E115" s="216"/>
      <c r="F115" s="216"/>
      <c r="G115" s="217"/>
      <c r="H115" s="217"/>
      <c r="I115" s="218"/>
      <c r="J115" s="202"/>
      <c r="N115" s="52"/>
    </row>
    <row r="116" spans="1:14" s="51" customFormat="1">
      <c r="B116" s="32" t="s">
        <v>2482</v>
      </c>
      <c r="C116" s="215"/>
      <c r="D116" s="215"/>
      <c r="E116" s="216"/>
      <c r="F116" s="216"/>
      <c r="G116" s="217"/>
      <c r="H116" s="217"/>
      <c r="I116" s="218"/>
      <c r="J116" s="202"/>
      <c r="N116" s="52"/>
    </row>
    <row r="117" spans="1:14" s="51" customFormat="1">
      <c r="B117" s="32" t="s">
        <v>2687</v>
      </c>
      <c r="C117" s="198"/>
      <c r="D117" s="198"/>
      <c r="E117" s="199"/>
      <c r="F117" s="199"/>
      <c r="G117" s="200"/>
      <c r="H117" s="200"/>
      <c r="I117" s="201"/>
      <c r="J117" s="202"/>
      <c r="N117" s="52"/>
    </row>
    <row r="118" spans="1:14">
      <c r="A118" s="51"/>
      <c r="B118" s="204"/>
      <c r="C118" s="205"/>
      <c r="D118" s="205"/>
      <c r="E118" s="205"/>
      <c r="F118" s="205"/>
      <c r="G118" s="205"/>
      <c r="H118" s="238"/>
      <c r="I118" s="202"/>
      <c r="J118" s="4"/>
      <c r="N118" s="108"/>
    </row>
    <row r="120" spans="1:14">
      <c r="N120" s="34"/>
    </row>
    <row r="121" spans="1:14">
      <c r="N121" s="34"/>
    </row>
    <row r="122" spans="1:14">
      <c r="N122" s="34"/>
    </row>
    <row r="123" spans="1:14">
      <c r="N123" s="34"/>
    </row>
  </sheetData>
  <sortState ref="A11:I74">
    <sortCondition descending="1" ref="G11:G74"/>
  </sortState>
  <phoneticPr fontId="3" type="noConversion"/>
  <pageMargins left="0.75000000000000011" right="0.75000000000000011" top="0.60000000000000009" bottom="0.56000000000000005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7"/>
  <sheetViews>
    <sheetView view="pageLayout" topLeftCell="A35" zoomScale="180" workbookViewId="0">
      <selection activeCell="B49" sqref="B49"/>
    </sheetView>
  </sheetViews>
  <sheetFormatPr baseColWidth="10" defaultRowHeight="11" x14ac:dyDescent="0"/>
  <cols>
    <col min="1" max="1" width="2.85546875" style="32" customWidth="1"/>
    <col min="2" max="2" width="36.7109375" style="32" customWidth="1"/>
    <col min="3" max="3" width="7.140625" style="32" customWidth="1"/>
    <col min="4" max="5" width="6.85546875" style="32" customWidth="1"/>
    <col min="6" max="6" width="7" style="32" customWidth="1"/>
    <col min="7" max="7" width="6.85546875" style="32" customWidth="1"/>
    <col min="8" max="8" width="6.28515625" style="32" customWidth="1"/>
    <col min="9" max="9" width="6.140625" style="4" customWidth="1"/>
    <col min="10" max="10" width="7.28515625" style="32" customWidth="1"/>
    <col min="11" max="16384" width="10.7109375" style="32"/>
  </cols>
  <sheetData>
    <row r="2" spans="2:10">
      <c r="B2" s="2" t="s">
        <v>131</v>
      </c>
    </row>
    <row r="3" spans="2:10">
      <c r="B3" s="32" t="s">
        <v>26</v>
      </c>
    </row>
    <row r="6" spans="2:10" ht="16">
      <c r="B6" s="146" t="s">
        <v>130</v>
      </c>
    </row>
    <row r="7" spans="2:10">
      <c r="C7" s="22" t="s">
        <v>2065</v>
      </c>
      <c r="D7" s="22" t="s">
        <v>2066</v>
      </c>
      <c r="E7" s="22" t="s">
        <v>2067</v>
      </c>
      <c r="F7" s="22" t="s">
        <v>2068</v>
      </c>
      <c r="G7" s="22" t="s">
        <v>2251</v>
      </c>
      <c r="H7" s="237" t="s">
        <v>2578</v>
      </c>
      <c r="I7" s="82" t="s">
        <v>2691</v>
      </c>
      <c r="J7" s="88"/>
    </row>
    <row r="8" spans="2:10">
      <c r="B8" s="79" t="s">
        <v>101</v>
      </c>
      <c r="C8" s="87">
        <v>530000</v>
      </c>
      <c r="D8" s="87">
        <v>530000</v>
      </c>
      <c r="E8" s="87">
        <v>640000</v>
      </c>
      <c r="F8" s="87">
        <v>740000</v>
      </c>
      <c r="G8" s="87">
        <v>830000</v>
      </c>
      <c r="H8" s="241">
        <v>920000</v>
      </c>
      <c r="I8" s="89">
        <f>(H8-D8)/D8</f>
        <v>0.73584905660377353</v>
      </c>
      <c r="J8" s="88"/>
    </row>
    <row r="9" spans="2:10">
      <c r="B9" s="79" t="s">
        <v>30</v>
      </c>
      <c r="C9" s="85">
        <v>33000</v>
      </c>
      <c r="D9" s="85">
        <v>24000</v>
      </c>
      <c r="E9" s="85">
        <v>26000</v>
      </c>
      <c r="F9" s="85">
        <v>25000</v>
      </c>
      <c r="G9" s="85">
        <v>21000</v>
      </c>
      <c r="H9" s="165">
        <v>22000</v>
      </c>
      <c r="I9" s="89">
        <f>(H9-D9)/D9</f>
        <v>-8.3333333333333329E-2</v>
      </c>
      <c r="J9" s="88"/>
    </row>
    <row r="10" spans="2:10">
      <c r="B10" s="79" t="s">
        <v>2527</v>
      </c>
      <c r="C10" s="9">
        <f t="shared" ref="C10:H10" si="0">C9/C8</f>
        <v>6.2264150943396226E-2</v>
      </c>
      <c r="D10" s="9">
        <f t="shared" si="0"/>
        <v>4.5283018867924525E-2</v>
      </c>
      <c r="E10" s="9">
        <f t="shared" si="0"/>
        <v>4.0625000000000001E-2</v>
      </c>
      <c r="F10" s="9">
        <f t="shared" si="0"/>
        <v>3.3783783783783786E-2</v>
      </c>
      <c r="G10" s="9">
        <f t="shared" si="0"/>
        <v>2.5301204819277109E-2</v>
      </c>
      <c r="H10" s="9">
        <f t="shared" si="0"/>
        <v>2.391304347826087E-2</v>
      </c>
      <c r="J10" s="88"/>
    </row>
    <row r="11" spans="2:10">
      <c r="B11" s="83" t="s">
        <v>2404</v>
      </c>
      <c r="C11" s="84" t="s">
        <v>2487</v>
      </c>
      <c r="J11" s="88"/>
    </row>
    <row r="12" spans="2:10">
      <c r="B12" s="83"/>
      <c r="C12" s="84"/>
      <c r="J12" s="88"/>
    </row>
    <row r="13" spans="2:10">
      <c r="B13" s="83"/>
      <c r="C13" s="84"/>
      <c r="J13" s="88"/>
    </row>
    <row r="14" spans="2:10">
      <c r="B14" s="83"/>
      <c r="C14" s="84"/>
      <c r="J14" s="88"/>
    </row>
    <row r="15" spans="2:10">
      <c r="B15" s="83"/>
      <c r="C15" s="84"/>
      <c r="J15" s="88"/>
    </row>
    <row r="16" spans="2:10">
      <c r="B16" s="83"/>
      <c r="C16" s="84"/>
      <c r="J16" s="88"/>
    </row>
    <row r="17" spans="2:10">
      <c r="B17" s="83"/>
      <c r="C17" s="84"/>
      <c r="J17" s="88"/>
    </row>
    <row r="18" spans="2:10">
      <c r="B18" s="83"/>
      <c r="C18" s="84"/>
      <c r="J18" s="88"/>
    </row>
    <row r="19" spans="2:10">
      <c r="B19" s="83"/>
      <c r="C19" s="84"/>
      <c r="J19" s="88"/>
    </row>
    <row r="20" spans="2:10">
      <c r="B20" s="83"/>
      <c r="C20" s="84"/>
      <c r="J20" s="88"/>
    </row>
    <row r="21" spans="2:10">
      <c r="B21" s="83"/>
      <c r="C21" s="84"/>
      <c r="J21" s="88"/>
    </row>
    <row r="22" spans="2:10">
      <c r="B22" s="83"/>
      <c r="C22" s="84"/>
      <c r="J22" s="88"/>
    </row>
    <row r="23" spans="2:10">
      <c r="B23" s="83"/>
      <c r="C23" s="84"/>
      <c r="J23" s="88"/>
    </row>
    <row r="24" spans="2:10">
      <c r="B24" s="83"/>
      <c r="C24" s="84"/>
      <c r="J24" s="88"/>
    </row>
    <row r="25" spans="2:10">
      <c r="B25" s="83"/>
      <c r="C25" s="84"/>
      <c r="J25" s="88"/>
    </row>
    <row r="26" spans="2:10">
      <c r="B26" s="83"/>
      <c r="C26" s="84"/>
      <c r="J26" s="88"/>
    </row>
    <row r="27" spans="2:10">
      <c r="B27" s="83"/>
      <c r="C27" s="84"/>
      <c r="J27" s="88"/>
    </row>
    <row r="28" spans="2:10">
      <c r="B28" s="83"/>
      <c r="C28" s="84"/>
      <c r="J28" s="88"/>
    </row>
    <row r="32" spans="2:10" ht="16">
      <c r="B32" s="146" t="s">
        <v>2518</v>
      </c>
    </row>
    <row r="33" spans="1:10">
      <c r="A33" s="32" t="s">
        <v>2638</v>
      </c>
      <c r="C33" s="22" t="s">
        <v>2065</v>
      </c>
      <c r="D33" s="22" t="s">
        <v>2066</v>
      </c>
      <c r="E33" s="22" t="s">
        <v>2067</v>
      </c>
      <c r="F33" s="22" t="s">
        <v>2068</v>
      </c>
      <c r="G33" s="22" t="s">
        <v>2251</v>
      </c>
      <c r="H33" s="237" t="s">
        <v>2578</v>
      </c>
      <c r="I33" s="209" t="s">
        <v>2718</v>
      </c>
      <c r="J33" s="209" t="s">
        <v>2660</v>
      </c>
    </row>
    <row r="34" spans="1:10">
      <c r="A34" s="32">
        <v>1</v>
      </c>
      <c r="B34" s="73" t="s">
        <v>2690</v>
      </c>
      <c r="C34" s="74">
        <v>1328536</v>
      </c>
      <c r="D34" s="74">
        <v>1389616</v>
      </c>
      <c r="E34" s="137">
        <v>3348393</v>
      </c>
      <c r="F34" s="74">
        <v>3085862</v>
      </c>
      <c r="G34" s="137">
        <v>3007948</v>
      </c>
      <c r="H34" s="74">
        <v>4240965</v>
      </c>
      <c r="I34" s="252">
        <f>(H34-D34)/D34</f>
        <v>2.0518970708454711</v>
      </c>
      <c r="J34" s="161">
        <f>(H34-G34)/G34</f>
        <v>0.40991965286633947</v>
      </c>
    </row>
    <row r="35" spans="1:10">
      <c r="A35" s="32">
        <v>2</v>
      </c>
      <c r="B35" s="73" t="s">
        <v>1970</v>
      </c>
      <c r="C35" s="74">
        <v>2770000</v>
      </c>
      <c r="D35" s="74">
        <v>3100000</v>
      </c>
      <c r="E35" s="137">
        <v>4214000</v>
      </c>
      <c r="F35" s="74">
        <v>3670224.7588709998</v>
      </c>
      <c r="G35" s="137">
        <v>3412617.23</v>
      </c>
      <c r="H35" s="74">
        <v>3044712.4</v>
      </c>
      <c r="I35" s="252">
        <f t="shared" ref="I35:I46" si="1">(H35-D35)/D35</f>
        <v>-1.7834709677419385E-2</v>
      </c>
      <c r="J35" s="9">
        <f t="shared" ref="J35:J86" si="2">(H35-G35)/G35</f>
        <v>-0.10780723567993006</v>
      </c>
    </row>
    <row r="36" spans="1:10">
      <c r="A36" s="32">
        <v>3</v>
      </c>
      <c r="B36" s="73" t="s">
        <v>2440</v>
      </c>
      <c r="C36" s="74">
        <v>3360000</v>
      </c>
      <c r="D36" s="74">
        <v>3250000</v>
      </c>
      <c r="E36" s="137">
        <v>3190000</v>
      </c>
      <c r="F36" s="74">
        <v>3010000</v>
      </c>
      <c r="G36" s="137">
        <v>2188000</v>
      </c>
      <c r="H36" s="74">
        <v>2324600</v>
      </c>
      <c r="I36" s="252">
        <f t="shared" si="1"/>
        <v>-0.28473846153846155</v>
      </c>
      <c r="J36" s="9">
        <f t="shared" si="2"/>
        <v>6.2431444241316268E-2</v>
      </c>
    </row>
    <row r="37" spans="1:10">
      <c r="A37" s="32">
        <v>4</v>
      </c>
      <c r="B37" s="73" t="s">
        <v>2442</v>
      </c>
      <c r="C37" s="74">
        <v>368038.6</v>
      </c>
      <c r="D37" s="74">
        <v>1110039.1000000001</v>
      </c>
      <c r="E37" s="137">
        <v>1470009.02</v>
      </c>
      <c r="F37" s="74">
        <v>1520013.6</v>
      </c>
      <c r="G37" s="137">
        <v>1396844.56</v>
      </c>
      <c r="H37" s="74">
        <v>1729921</v>
      </c>
      <c r="I37" s="252">
        <f t="shared" si="1"/>
        <v>0.55843249125188466</v>
      </c>
      <c r="J37" s="9">
        <f t="shared" si="2"/>
        <v>0.23844918005765792</v>
      </c>
    </row>
    <row r="38" spans="1:10">
      <c r="B38" s="427" t="s">
        <v>10</v>
      </c>
      <c r="C38" s="437">
        <f>SUM(C34:C37)</f>
        <v>7826574.5999999996</v>
      </c>
      <c r="D38" s="437">
        <f t="shared" ref="D38:H38" si="3">SUM(D34:D37)</f>
        <v>8849655.0999999996</v>
      </c>
      <c r="E38" s="437">
        <f t="shared" si="3"/>
        <v>12222402.02</v>
      </c>
      <c r="F38" s="437">
        <f t="shared" si="3"/>
        <v>11286100.358871</v>
      </c>
      <c r="G38" s="437">
        <f t="shared" si="3"/>
        <v>10005409.790000001</v>
      </c>
      <c r="H38" s="437">
        <f t="shared" si="3"/>
        <v>11340198.4</v>
      </c>
      <c r="I38" s="161">
        <f t="shared" si="1"/>
        <v>0.28142828978724843</v>
      </c>
      <c r="J38" s="161">
        <f t="shared" si="2"/>
        <v>0.13340669078182746</v>
      </c>
    </row>
    <row r="39" spans="1:10">
      <c r="A39" s="32">
        <v>5</v>
      </c>
      <c r="B39" s="66" t="s">
        <v>1993</v>
      </c>
      <c r="C39" s="103">
        <v>944717</v>
      </c>
      <c r="D39" s="103">
        <v>954271</v>
      </c>
      <c r="E39" s="100">
        <v>778965</v>
      </c>
      <c r="F39" s="103">
        <v>838610</v>
      </c>
      <c r="G39" s="100">
        <v>953200</v>
      </c>
      <c r="H39" s="393">
        <v>984200</v>
      </c>
      <c r="I39" s="9">
        <f t="shared" si="1"/>
        <v>3.1363208145275295E-2</v>
      </c>
      <c r="J39" s="9">
        <f t="shared" si="2"/>
        <v>3.2522031053294168E-2</v>
      </c>
    </row>
    <row r="40" spans="1:10">
      <c r="A40" s="32">
        <v>6</v>
      </c>
      <c r="B40" s="29" t="s">
        <v>2600</v>
      </c>
      <c r="C40" s="104">
        <v>1522000</v>
      </c>
      <c r="D40" s="104">
        <v>936000</v>
      </c>
      <c r="E40" s="107">
        <v>1221000</v>
      </c>
      <c r="F40" s="104">
        <v>1658254</v>
      </c>
      <c r="G40" s="107">
        <v>1225000</v>
      </c>
      <c r="H40" s="415">
        <v>932000</v>
      </c>
      <c r="I40" s="9">
        <f t="shared" si="1"/>
        <v>-4.2735042735042739E-3</v>
      </c>
      <c r="J40" s="9">
        <f t="shared" si="2"/>
        <v>-0.23918367346938776</v>
      </c>
    </row>
    <row r="41" spans="1:10">
      <c r="A41" s="32">
        <v>7</v>
      </c>
      <c r="B41" s="29" t="s">
        <v>2443</v>
      </c>
      <c r="C41" s="104">
        <v>1443369.81</v>
      </c>
      <c r="D41" s="104">
        <v>212520.46</v>
      </c>
      <c r="E41" s="107">
        <v>110167</v>
      </c>
      <c r="F41" s="104">
        <v>430487.36</v>
      </c>
      <c r="G41" s="107">
        <v>932765.22</v>
      </c>
      <c r="H41" s="415">
        <v>863906.04</v>
      </c>
      <c r="I41" s="9">
        <f t="shared" si="1"/>
        <v>3.0650487957724168</v>
      </c>
      <c r="J41" s="9">
        <f t="shared" si="2"/>
        <v>-7.3822628163601481E-2</v>
      </c>
    </row>
    <row r="42" spans="1:10">
      <c r="A42" s="32">
        <v>8</v>
      </c>
      <c r="B42" s="66" t="s">
        <v>2441</v>
      </c>
      <c r="C42" s="103">
        <v>4827000</v>
      </c>
      <c r="D42" s="103">
        <v>4607000</v>
      </c>
      <c r="E42" s="100">
        <v>4306200</v>
      </c>
      <c r="F42" s="103">
        <v>3427526</v>
      </c>
      <c r="G42" s="100">
        <v>2134100</v>
      </c>
      <c r="H42" s="415">
        <v>832800</v>
      </c>
      <c r="I42" s="9">
        <f t="shared" si="1"/>
        <v>-0.81923160408074669</v>
      </c>
      <c r="J42" s="9">
        <f t="shared" si="2"/>
        <v>-0.60976524061665338</v>
      </c>
    </row>
    <row r="43" spans="1:10">
      <c r="A43" s="32">
        <v>9</v>
      </c>
      <c r="B43" s="75" t="s">
        <v>2397</v>
      </c>
      <c r="C43" s="76">
        <v>6949000</v>
      </c>
      <c r="D43" s="76">
        <v>711900</v>
      </c>
      <c r="E43" s="317">
        <v>710000</v>
      </c>
      <c r="F43" s="76">
        <v>620800</v>
      </c>
      <c r="G43" s="317">
        <v>782541</v>
      </c>
      <c r="H43" s="423">
        <v>810695</v>
      </c>
      <c r="I43" s="9">
        <f t="shared" si="1"/>
        <v>0.13877651355527462</v>
      </c>
      <c r="J43" s="9">
        <f t="shared" si="2"/>
        <v>3.5977667623805012E-2</v>
      </c>
    </row>
    <row r="44" spans="1:10">
      <c r="A44" s="32">
        <v>10</v>
      </c>
      <c r="B44" s="66" t="s">
        <v>2444</v>
      </c>
      <c r="C44" s="103">
        <v>590523.11</v>
      </c>
      <c r="D44" s="103">
        <v>826338.32</v>
      </c>
      <c r="E44" s="100">
        <v>530622.81999999983</v>
      </c>
      <c r="F44" s="103">
        <v>679812</v>
      </c>
      <c r="G44" s="100">
        <v>663072</v>
      </c>
      <c r="H44" s="415">
        <v>533500</v>
      </c>
      <c r="I44" s="9">
        <f t="shared" si="1"/>
        <v>-0.35438066093800413</v>
      </c>
      <c r="J44" s="9">
        <f t="shared" si="2"/>
        <v>-0.1954116596689349</v>
      </c>
    </row>
    <row r="45" spans="1:10">
      <c r="A45" s="51">
        <v>11</v>
      </c>
      <c r="B45" s="439" t="s">
        <v>2519</v>
      </c>
      <c r="C45" s="440">
        <v>879353.3</v>
      </c>
      <c r="D45" s="440">
        <v>759133.8</v>
      </c>
      <c r="E45" s="441">
        <v>869377.71</v>
      </c>
      <c r="F45" s="440">
        <v>627176.38</v>
      </c>
      <c r="G45" s="441">
        <v>516160.98</v>
      </c>
      <c r="H45" s="440">
        <v>506271.09</v>
      </c>
      <c r="I45" s="9">
        <f t="shared" si="1"/>
        <v>-0.33309373130270314</v>
      </c>
      <c r="J45" s="9">
        <f t="shared" si="2"/>
        <v>-1.9160475865494436E-2</v>
      </c>
    </row>
    <row r="46" spans="1:10">
      <c r="A46" s="32">
        <v>12</v>
      </c>
      <c r="B46" s="29" t="s">
        <v>2289</v>
      </c>
      <c r="C46" s="104">
        <v>1260066</v>
      </c>
      <c r="D46" s="104">
        <v>479283</v>
      </c>
      <c r="E46" s="107">
        <v>327759</v>
      </c>
      <c r="F46" s="104">
        <v>861406</v>
      </c>
      <c r="G46" s="107">
        <v>287702.53999999998</v>
      </c>
      <c r="H46" s="415">
        <v>463392.6</v>
      </c>
      <c r="I46" s="9">
        <f t="shared" si="1"/>
        <v>-3.3154524571078099E-2</v>
      </c>
      <c r="J46" s="9">
        <f t="shared" si="2"/>
        <v>0.61066565488090585</v>
      </c>
    </row>
    <row r="47" spans="1:10">
      <c r="A47" s="32">
        <v>13</v>
      </c>
      <c r="B47" s="29" t="s">
        <v>1778</v>
      </c>
      <c r="C47" s="104">
        <v>1079449</v>
      </c>
      <c r="D47" s="104">
        <v>953837</v>
      </c>
      <c r="E47" s="107">
        <v>1254430</v>
      </c>
      <c r="F47" s="104">
        <v>475019.89</v>
      </c>
      <c r="G47" s="107">
        <v>395233.32</v>
      </c>
      <c r="H47" s="415">
        <v>440245.96</v>
      </c>
      <c r="I47" s="9">
        <f t="shared" ref="I47:I57" si="4">(G47-C47)/C47</f>
        <v>-0.63385642119266394</v>
      </c>
      <c r="J47" s="9">
        <f t="shared" si="2"/>
        <v>0.11388877840562636</v>
      </c>
    </row>
    <row r="48" spans="1:10">
      <c r="A48" s="32">
        <v>14</v>
      </c>
      <c r="B48" s="29" t="s">
        <v>2214</v>
      </c>
      <c r="C48" s="104">
        <v>174000</v>
      </c>
      <c r="D48" s="104">
        <v>208000</v>
      </c>
      <c r="E48" s="107">
        <v>299000</v>
      </c>
      <c r="F48" s="104">
        <v>277000</v>
      </c>
      <c r="G48" s="107">
        <v>321000</v>
      </c>
      <c r="H48" s="415">
        <v>404000</v>
      </c>
      <c r="I48" s="9">
        <f t="shared" si="4"/>
        <v>0.84482758620689657</v>
      </c>
      <c r="J48" s="9">
        <f t="shared" si="2"/>
        <v>0.25856697819314639</v>
      </c>
    </row>
    <row r="49" spans="1:14">
      <c r="A49" s="32">
        <v>15</v>
      </c>
      <c r="B49" s="75" t="s">
        <v>1926</v>
      </c>
      <c r="C49" s="76">
        <v>18272.32</v>
      </c>
      <c r="D49" s="76">
        <v>169664.05466622999</v>
      </c>
      <c r="E49" s="317">
        <v>247576</v>
      </c>
      <c r="F49" s="76">
        <v>251317.45822999999</v>
      </c>
      <c r="G49" s="317">
        <v>232287.26146000001</v>
      </c>
      <c r="H49" s="423">
        <v>371060.79</v>
      </c>
      <c r="I49" s="9">
        <f>(G49-C49)/C49</f>
        <v>11.712521533116758</v>
      </c>
      <c r="J49" s="9">
        <f t="shared" si="2"/>
        <v>0.59742203540462702</v>
      </c>
    </row>
    <row r="50" spans="1:14">
      <c r="A50" s="32">
        <v>16</v>
      </c>
      <c r="B50" s="66" t="s">
        <v>1960</v>
      </c>
      <c r="C50" s="103">
        <v>472385.35</v>
      </c>
      <c r="D50" s="103">
        <v>467509.78</v>
      </c>
      <c r="E50" s="100">
        <v>465628.03</v>
      </c>
      <c r="F50" s="103">
        <v>463643.21</v>
      </c>
      <c r="G50" s="100">
        <v>429936</v>
      </c>
      <c r="H50" s="415">
        <v>323224</v>
      </c>
      <c r="I50" s="9">
        <f>(G50-C50)/C50</f>
        <v>-8.9861698716947894E-2</v>
      </c>
      <c r="J50" s="9">
        <f t="shared" si="2"/>
        <v>-0.24820438390830263</v>
      </c>
    </row>
    <row r="51" spans="1:14">
      <c r="A51" s="32">
        <v>17</v>
      </c>
      <c r="B51" s="66" t="s">
        <v>2287</v>
      </c>
      <c r="C51" s="103">
        <v>137000</v>
      </c>
      <c r="D51" s="103">
        <v>217000</v>
      </c>
      <c r="E51" s="100">
        <v>240000</v>
      </c>
      <c r="F51" s="103">
        <v>304537</v>
      </c>
      <c r="G51" s="100">
        <v>194200</v>
      </c>
      <c r="H51" s="415">
        <v>303000</v>
      </c>
      <c r="I51" s="9">
        <f>(G51-C51)/C51</f>
        <v>0.41751824817518246</v>
      </c>
      <c r="J51" s="9">
        <f t="shared" si="2"/>
        <v>0.56024716786817719</v>
      </c>
    </row>
    <row r="52" spans="1:14">
      <c r="A52" s="32">
        <v>18</v>
      </c>
      <c r="B52" s="75" t="s">
        <v>7</v>
      </c>
      <c r="C52" s="424">
        <v>191685.21</v>
      </c>
      <c r="D52" s="424">
        <v>591891.4</v>
      </c>
      <c r="E52" s="424">
        <v>411105.7</v>
      </c>
      <c r="F52" s="424">
        <v>399846.94</v>
      </c>
      <c r="G52" s="424">
        <v>449546.92</v>
      </c>
      <c r="H52" s="424">
        <v>249340</v>
      </c>
      <c r="I52" s="428">
        <v>1.3452352948879049</v>
      </c>
      <c r="J52" s="9">
        <f t="shared" si="2"/>
        <v>-0.44535266752578351</v>
      </c>
    </row>
    <row r="53" spans="1:14">
      <c r="A53" s="32">
        <v>19</v>
      </c>
      <c r="B53" s="66" t="s">
        <v>2292</v>
      </c>
      <c r="C53" s="103">
        <v>106294</v>
      </c>
      <c r="D53" s="103">
        <v>230460.59</v>
      </c>
      <c r="E53" s="100">
        <v>311233</v>
      </c>
      <c r="F53" s="103">
        <v>136515</v>
      </c>
      <c r="G53" s="100">
        <v>197917</v>
      </c>
      <c r="H53" s="415">
        <v>248500</v>
      </c>
      <c r="I53" s="9">
        <f t="shared" si="4"/>
        <v>0.86197715769469585</v>
      </c>
      <c r="J53" s="9">
        <f t="shared" si="2"/>
        <v>0.25557683271270282</v>
      </c>
    </row>
    <row r="54" spans="1:14">
      <c r="A54" s="32">
        <v>20</v>
      </c>
      <c r="B54" s="73" t="s">
        <v>1896</v>
      </c>
      <c r="C54" s="74">
        <v>274000</v>
      </c>
      <c r="D54" s="74">
        <v>291000</v>
      </c>
      <c r="E54" s="137">
        <v>132600</v>
      </c>
      <c r="F54" s="74">
        <v>113700</v>
      </c>
      <c r="G54" s="137">
        <v>139201</v>
      </c>
      <c r="H54" s="415">
        <v>235137</v>
      </c>
      <c r="I54" s="9">
        <f>(G54-C54)/C54</f>
        <v>-0.49196715328467155</v>
      </c>
      <c r="J54" s="9">
        <f t="shared" si="2"/>
        <v>0.6891904512180228</v>
      </c>
    </row>
    <row r="55" spans="1:14">
      <c r="A55" s="32">
        <v>21</v>
      </c>
      <c r="B55" s="66" t="s">
        <v>2381</v>
      </c>
      <c r="C55" s="103">
        <v>324200</v>
      </c>
      <c r="D55" s="103">
        <v>16900</v>
      </c>
      <c r="E55" s="100">
        <v>91200</v>
      </c>
      <c r="F55" s="103">
        <v>97603</v>
      </c>
      <c r="G55" s="100">
        <v>46612</v>
      </c>
      <c r="H55" s="415">
        <v>225876</v>
      </c>
      <c r="I55" s="9">
        <f>(G55-C55)/C55</f>
        <v>-0.85622455274521903</v>
      </c>
      <c r="J55" s="9">
        <f t="shared" si="2"/>
        <v>3.8458765983008667</v>
      </c>
    </row>
    <row r="56" spans="1:14">
      <c r="A56" s="32">
        <v>22</v>
      </c>
      <c r="B56" s="75" t="s">
        <v>2623</v>
      </c>
      <c r="C56" s="426"/>
      <c r="D56" s="76"/>
      <c r="E56" s="317"/>
      <c r="F56" s="76"/>
      <c r="G56" s="317"/>
      <c r="H56" s="423">
        <v>85918.24</v>
      </c>
      <c r="I56" s="9"/>
      <c r="J56" s="9"/>
    </row>
    <row r="57" spans="1:14">
      <c r="A57" s="32">
        <v>23</v>
      </c>
      <c r="B57" s="66" t="s">
        <v>1928</v>
      </c>
      <c r="C57" s="103">
        <v>973890</v>
      </c>
      <c r="D57" s="103">
        <v>81166</v>
      </c>
      <c r="E57" s="100">
        <v>78700</v>
      </c>
      <c r="F57" s="103">
        <v>80105</v>
      </c>
      <c r="G57" s="100">
        <v>90566</v>
      </c>
      <c r="H57" s="416">
        <v>80200</v>
      </c>
      <c r="I57" s="9">
        <f t="shared" si="4"/>
        <v>-0.90700592469375396</v>
      </c>
      <c r="J57" s="9">
        <f t="shared" si="2"/>
        <v>-0.11445796435748515</v>
      </c>
    </row>
    <row r="58" spans="1:14">
      <c r="A58" s="32">
        <v>24</v>
      </c>
      <c r="B58" s="29" t="s">
        <v>2488</v>
      </c>
      <c r="C58" s="104">
        <v>447000</v>
      </c>
      <c r="D58" s="104">
        <v>106000</v>
      </c>
      <c r="E58" s="107">
        <v>76000</v>
      </c>
      <c r="F58" s="104">
        <v>199000</v>
      </c>
      <c r="G58" s="107">
        <v>41300</v>
      </c>
      <c r="H58" s="416">
        <v>79000</v>
      </c>
      <c r="I58" s="9">
        <f>(G58-C58)/C58</f>
        <v>-0.90760626398210287</v>
      </c>
      <c r="J58" s="9">
        <f t="shared" si="2"/>
        <v>0.9128329297820823</v>
      </c>
    </row>
    <row r="59" spans="1:14">
      <c r="A59" s="32">
        <v>25</v>
      </c>
      <c r="B59" s="66" t="s">
        <v>2452</v>
      </c>
      <c r="C59" s="66"/>
      <c r="D59" s="103">
        <v>20273.509999999998</v>
      </c>
      <c r="E59" s="100">
        <v>68720.7</v>
      </c>
      <c r="F59" s="103">
        <v>76180.13</v>
      </c>
      <c r="G59" s="100">
        <v>68867.12</v>
      </c>
      <c r="H59" s="416">
        <v>78088.52</v>
      </c>
      <c r="I59" s="9">
        <f>(G59-D59)/D59</f>
        <v>2.3969016711955651</v>
      </c>
      <c r="J59" s="9">
        <f t="shared" si="2"/>
        <v>0.13390134508311091</v>
      </c>
    </row>
    <row r="60" spans="1:14">
      <c r="A60" s="32">
        <v>26</v>
      </c>
      <c r="B60" s="439" t="s">
        <v>1759</v>
      </c>
      <c r="C60" s="440">
        <v>81833.399999999994</v>
      </c>
      <c r="D60" s="440">
        <v>85206.54</v>
      </c>
      <c r="E60" s="441">
        <v>95137.78</v>
      </c>
      <c r="F60" s="440">
        <v>86081.24</v>
      </c>
      <c r="G60" s="441">
        <v>77641.53</v>
      </c>
      <c r="H60" s="442">
        <v>64210.13</v>
      </c>
      <c r="I60" s="9">
        <f>(G60-C60)/C60</f>
        <v>-5.12244389210273E-2</v>
      </c>
      <c r="J60" s="9">
        <f t="shared" si="2"/>
        <v>-0.17299246936529974</v>
      </c>
    </row>
    <row r="61" spans="1:14">
      <c r="A61" s="32">
        <v>27</v>
      </c>
      <c r="B61" s="66" t="s">
        <v>2445</v>
      </c>
      <c r="C61" s="103">
        <v>59904</v>
      </c>
      <c r="D61" s="103">
        <v>55840</v>
      </c>
      <c r="E61" s="100">
        <v>62692</v>
      </c>
      <c r="F61" s="103">
        <v>62019</v>
      </c>
      <c r="G61" s="100">
        <v>67480</v>
      </c>
      <c r="H61" s="416">
        <v>57800</v>
      </c>
      <c r="I61" s="9">
        <f>(G61-C61)/C61</f>
        <v>0.12646901709401709</v>
      </c>
      <c r="J61" s="9">
        <f t="shared" si="2"/>
        <v>-0.14344991108476585</v>
      </c>
    </row>
    <row r="62" spans="1:14">
      <c r="A62" s="32">
        <v>28</v>
      </c>
      <c r="B62" s="66" t="s">
        <v>1633</v>
      </c>
      <c r="C62" s="103">
        <v>58816.733</v>
      </c>
      <c r="D62" s="103">
        <v>42674.131000000001</v>
      </c>
      <c r="E62" s="100">
        <v>57325.8</v>
      </c>
      <c r="F62" s="103">
        <v>57846.6</v>
      </c>
      <c r="G62" s="100">
        <v>50055.1492</v>
      </c>
      <c r="H62" s="416">
        <v>51893.696400000001</v>
      </c>
      <c r="I62" s="9">
        <f>(G62-C62)/C62</f>
        <v>-0.14896413576728243</v>
      </c>
      <c r="J62" s="9">
        <f t="shared" si="2"/>
        <v>3.6730430922379528E-2</v>
      </c>
    </row>
    <row r="63" spans="1:14">
      <c r="A63" s="32">
        <v>29</v>
      </c>
      <c r="B63" s="73" t="s">
        <v>2447</v>
      </c>
      <c r="C63" s="138" t="s">
        <v>2400</v>
      </c>
      <c r="D63" s="139" t="s">
        <v>2400</v>
      </c>
      <c r="E63" s="137">
        <v>3761</v>
      </c>
      <c r="F63" s="139" t="s">
        <v>2400</v>
      </c>
      <c r="G63" s="137">
        <v>48268.25</v>
      </c>
      <c r="H63" s="416">
        <v>49620.33</v>
      </c>
      <c r="I63" s="9"/>
      <c r="J63" s="9">
        <f t="shared" si="2"/>
        <v>2.8011788287331772E-2</v>
      </c>
    </row>
    <row r="64" spans="1:14">
      <c r="A64" s="32">
        <v>30</v>
      </c>
      <c r="B64" s="66" t="s">
        <v>1938</v>
      </c>
      <c r="C64" s="71" t="s">
        <v>2400</v>
      </c>
      <c r="D64" s="71" t="s">
        <v>2400</v>
      </c>
      <c r="E64" s="71" t="s">
        <v>2400</v>
      </c>
      <c r="F64" s="103">
        <v>24651.69</v>
      </c>
      <c r="G64" s="100">
        <v>85434.40399999998</v>
      </c>
      <c r="H64" s="416">
        <v>49256.184999999998</v>
      </c>
      <c r="I64" s="9"/>
      <c r="J64" s="9">
        <f t="shared" si="2"/>
        <v>-0.42346194631380574</v>
      </c>
      <c r="N64" s="34"/>
    </row>
    <row r="65" spans="1:14">
      <c r="A65" s="32">
        <v>31</v>
      </c>
      <c r="B65" s="75" t="s">
        <v>2288</v>
      </c>
      <c r="C65" s="76">
        <v>147330</v>
      </c>
      <c r="D65" s="76">
        <v>66560</v>
      </c>
      <c r="E65" s="317">
        <v>77000</v>
      </c>
      <c r="F65" s="76">
        <v>70270</v>
      </c>
      <c r="G65" s="317">
        <v>87919.93</v>
      </c>
      <c r="H65" s="433">
        <v>46033.81</v>
      </c>
      <c r="I65" s="318">
        <f>(G65-C65)/C65</f>
        <v>-0.40324489241838057</v>
      </c>
      <c r="J65" s="9">
        <f t="shared" si="2"/>
        <v>-0.47641211725259563</v>
      </c>
    </row>
    <row r="66" spans="1:14">
      <c r="A66" s="32">
        <v>32</v>
      </c>
      <c r="B66" s="75" t="s">
        <v>2421</v>
      </c>
      <c r="C66" s="434" t="s">
        <v>2400</v>
      </c>
      <c r="D66" s="76">
        <v>43610.3</v>
      </c>
      <c r="E66" s="317">
        <v>43789.599999999999</v>
      </c>
      <c r="F66" s="76">
        <v>39034</v>
      </c>
      <c r="G66" s="317">
        <v>40288.6</v>
      </c>
      <c r="H66" s="433">
        <v>45058.3</v>
      </c>
      <c r="I66" s="318">
        <f>(G66-D66)/D66</f>
        <v>-7.6167786050543196E-2</v>
      </c>
      <c r="J66" s="9">
        <f t="shared" si="2"/>
        <v>0.11838832821195089</v>
      </c>
      <c r="N66" s="34"/>
    </row>
    <row r="67" spans="1:14">
      <c r="A67" s="32">
        <v>33</v>
      </c>
      <c r="B67" s="66" t="s">
        <v>2424</v>
      </c>
      <c r="C67" s="103">
        <v>51640.63</v>
      </c>
      <c r="D67" s="103">
        <v>47945.63</v>
      </c>
      <c r="E67" s="100">
        <v>54186</v>
      </c>
      <c r="F67" s="103">
        <v>43608</v>
      </c>
      <c r="G67" s="100">
        <v>28407.63</v>
      </c>
      <c r="H67" s="416">
        <v>44507.63</v>
      </c>
      <c r="I67" s="9">
        <f>(G67-C67)/C67</f>
        <v>-0.44989768715060208</v>
      </c>
      <c r="J67" s="9">
        <f t="shared" si="2"/>
        <v>0.56674914450800706</v>
      </c>
      <c r="N67" s="34"/>
    </row>
    <row r="68" spans="1:14">
      <c r="A68" s="32">
        <v>34</v>
      </c>
      <c r="B68" s="439" t="s">
        <v>1513</v>
      </c>
      <c r="C68" s="443">
        <v>72255</v>
      </c>
      <c r="D68" s="443">
        <v>65604</v>
      </c>
      <c r="E68" s="443">
        <v>58659</v>
      </c>
      <c r="F68" s="443">
        <v>58438</v>
      </c>
      <c r="G68" s="443">
        <v>65042.30358</v>
      </c>
      <c r="H68" s="443">
        <v>40848.699999999997</v>
      </c>
      <c r="I68" s="429">
        <v>-9.9822800083039204E-2</v>
      </c>
      <c r="J68" s="9">
        <f t="shared" si="2"/>
        <v>-0.37196720055037147</v>
      </c>
    </row>
    <row r="69" spans="1:14">
      <c r="A69" s="32">
        <v>35</v>
      </c>
      <c r="B69" s="6" t="s">
        <v>2423</v>
      </c>
      <c r="C69" s="41">
        <v>36150.129999999997</v>
      </c>
      <c r="D69" s="41">
        <v>33695.879999999997</v>
      </c>
      <c r="E69" s="80">
        <v>31433.48</v>
      </c>
      <c r="F69" s="80">
        <v>32289</v>
      </c>
      <c r="G69" s="43">
        <v>31220</v>
      </c>
      <c r="H69" s="416">
        <v>32055</v>
      </c>
      <c r="I69" s="9">
        <f t="shared" ref="I69:I75" si="5">(G69-C69)/C69</f>
        <v>-0.13637931592500491</v>
      </c>
      <c r="J69" s="9">
        <f t="shared" si="2"/>
        <v>2.6745675848814862E-2</v>
      </c>
    </row>
    <row r="70" spans="1:14">
      <c r="A70" s="32">
        <v>36</v>
      </c>
      <c r="B70" s="29" t="s">
        <v>1819</v>
      </c>
      <c r="C70" s="104">
        <v>42627</v>
      </c>
      <c r="D70" s="104">
        <v>27984</v>
      </c>
      <c r="E70" s="107">
        <v>27915</v>
      </c>
      <c r="F70" s="104">
        <v>27317.040000000001</v>
      </c>
      <c r="G70" s="107">
        <v>27379.22</v>
      </c>
      <c r="H70" s="416">
        <v>27317.84</v>
      </c>
      <c r="I70" s="9">
        <f>(G70-C70)/C70</f>
        <v>-0.35770239519553332</v>
      </c>
      <c r="J70" s="9">
        <f t="shared" si="2"/>
        <v>-2.2418461884597522E-3</v>
      </c>
    </row>
    <row r="71" spans="1:14">
      <c r="A71" s="32">
        <v>37</v>
      </c>
      <c r="B71" s="75" t="s">
        <v>2256</v>
      </c>
      <c r="C71" s="434" t="s">
        <v>2400</v>
      </c>
      <c r="D71" s="76">
        <v>50158.052799999998</v>
      </c>
      <c r="E71" s="317">
        <v>94933.233909999995</v>
      </c>
      <c r="F71" s="76">
        <v>57564.25</v>
      </c>
      <c r="G71" s="317">
        <v>21577.20565</v>
      </c>
      <c r="H71" s="433">
        <v>26533.38</v>
      </c>
      <c r="I71" s="318">
        <f>(G71-D71)/D71</f>
        <v>-0.56981572358805765</v>
      </c>
      <c r="J71" s="9">
        <f t="shared" si="2"/>
        <v>0.22969491186176841</v>
      </c>
      <c r="N71" s="34"/>
    </row>
    <row r="72" spans="1:14">
      <c r="A72" s="32">
        <v>38</v>
      </c>
      <c r="B72" s="6" t="s">
        <v>2446</v>
      </c>
      <c r="C72" s="41">
        <v>3121.3168000000001</v>
      </c>
      <c r="D72" s="41">
        <v>27387.191999999999</v>
      </c>
      <c r="E72" s="80">
        <v>44594.05</v>
      </c>
      <c r="F72" s="41">
        <v>45750.98</v>
      </c>
      <c r="G72" s="43">
        <v>49309.279999999999</v>
      </c>
      <c r="H72" s="416">
        <v>25781.279999999999</v>
      </c>
      <c r="I72" s="9">
        <f>(G72-C72)/C72</f>
        <v>14.797589017558229</v>
      </c>
      <c r="J72" s="9">
        <f t="shared" si="2"/>
        <v>-0.47715156254563035</v>
      </c>
    </row>
    <row r="73" spans="1:14">
      <c r="A73" s="32">
        <v>39</v>
      </c>
      <c r="B73" s="75" t="s">
        <v>2425</v>
      </c>
      <c r="C73" s="76">
        <v>25408</v>
      </c>
      <c r="D73" s="76">
        <v>25578</v>
      </c>
      <c r="E73" s="76">
        <v>24809.599999999999</v>
      </c>
      <c r="F73" s="76">
        <v>24709</v>
      </c>
      <c r="G73" s="317">
        <v>25182</v>
      </c>
      <c r="H73" s="433">
        <v>25034.799999999999</v>
      </c>
      <c r="I73" s="318">
        <f t="shared" si="5"/>
        <v>-8.8948362720403015E-3</v>
      </c>
      <c r="J73" s="9">
        <f t="shared" si="2"/>
        <v>-5.8454451592407563E-3</v>
      </c>
    </row>
    <row r="74" spans="1:14">
      <c r="A74" s="32">
        <v>40</v>
      </c>
      <c r="B74" s="75" t="s">
        <v>2437</v>
      </c>
      <c r="C74" s="76">
        <v>32800</v>
      </c>
      <c r="D74" s="76">
        <v>15400</v>
      </c>
      <c r="E74" s="317">
        <v>22100</v>
      </c>
      <c r="F74" s="267">
        <v>15900</v>
      </c>
      <c r="G74" s="317">
        <v>10800</v>
      </c>
      <c r="H74" s="431">
        <v>24381.64</v>
      </c>
      <c r="I74" s="318">
        <f>(G74-C74)/C74</f>
        <v>-0.67073170731707321</v>
      </c>
      <c r="J74" s="9">
        <f t="shared" si="2"/>
        <v>1.2575592592592593</v>
      </c>
    </row>
    <row r="75" spans="1:14">
      <c r="A75" s="32">
        <v>41</v>
      </c>
      <c r="B75" s="75" t="s">
        <v>2335</v>
      </c>
      <c r="C75" s="76">
        <v>9570</v>
      </c>
      <c r="D75" s="432">
        <v>12166.8079</v>
      </c>
      <c r="E75" s="76">
        <v>9509.1010000000006</v>
      </c>
      <c r="F75" s="76">
        <v>17351.150000000001</v>
      </c>
      <c r="G75" s="317">
        <v>21950.35</v>
      </c>
      <c r="H75" s="431">
        <v>23080.55</v>
      </c>
      <c r="I75" s="318">
        <f t="shared" si="5"/>
        <v>1.2936624869383488</v>
      </c>
      <c r="J75" s="9">
        <f t="shared" si="2"/>
        <v>5.1488928422553662E-2</v>
      </c>
    </row>
    <row r="76" spans="1:14">
      <c r="A76" s="32">
        <v>42</v>
      </c>
      <c r="B76" s="75" t="s">
        <v>2257</v>
      </c>
      <c r="C76" s="76">
        <v>14200</v>
      </c>
      <c r="D76" s="432">
        <v>16700</v>
      </c>
      <c r="E76" s="317">
        <v>17800</v>
      </c>
      <c r="F76" s="76">
        <v>20100</v>
      </c>
      <c r="G76" s="317">
        <v>20027.39113</v>
      </c>
      <c r="H76" s="431">
        <v>20036.32581808</v>
      </c>
      <c r="I76" s="318">
        <f>(G76-C76)/C76</f>
        <v>0.41037965704225354</v>
      </c>
      <c r="J76" s="9">
        <f t="shared" si="2"/>
        <v>4.4612341278024172E-4</v>
      </c>
    </row>
    <row r="77" spans="1:14">
      <c r="A77" s="32">
        <v>43</v>
      </c>
      <c r="B77" s="75" t="s">
        <v>2338</v>
      </c>
      <c r="C77" s="76">
        <v>28400</v>
      </c>
      <c r="D77" s="76">
        <v>28100</v>
      </c>
      <c r="E77" s="317">
        <v>24700</v>
      </c>
      <c r="F77" s="76">
        <v>36400</v>
      </c>
      <c r="G77" s="317">
        <v>27875</v>
      </c>
      <c r="H77" s="431">
        <v>19684.387999999999</v>
      </c>
      <c r="I77" s="318">
        <f>(G77-C77)/C77</f>
        <v>-1.8485915492957746E-2</v>
      </c>
      <c r="J77" s="9">
        <f t="shared" si="2"/>
        <v>-0.29383361434977584</v>
      </c>
    </row>
    <row r="78" spans="1:14">
      <c r="A78" s="32">
        <v>44</v>
      </c>
      <c r="B78" s="66" t="s">
        <v>2258</v>
      </c>
      <c r="C78" s="103">
        <v>58816.733</v>
      </c>
      <c r="D78" s="103">
        <v>55408.639999999999</v>
      </c>
      <c r="E78" s="100">
        <v>18585</v>
      </c>
      <c r="F78" s="140">
        <v>14798</v>
      </c>
      <c r="G78" s="100">
        <v>15517.36</v>
      </c>
      <c r="H78" s="417">
        <v>19268.919999999998</v>
      </c>
      <c r="I78" s="9">
        <f>(G78-C78)/C78</f>
        <v>-0.7361743978537536</v>
      </c>
      <c r="J78" s="9">
        <f t="shared" si="2"/>
        <v>0.24176535183819911</v>
      </c>
    </row>
    <row r="79" spans="1:14">
      <c r="A79" s="32">
        <v>45</v>
      </c>
      <c r="B79" s="75" t="s">
        <v>1791</v>
      </c>
      <c r="C79" s="76">
        <v>8684</v>
      </c>
      <c r="D79" s="432">
        <v>13855</v>
      </c>
      <c r="E79" s="317">
        <v>15210</v>
      </c>
      <c r="F79" s="76">
        <v>16183.75563</v>
      </c>
      <c r="G79" s="317">
        <v>18066.878280000001</v>
      </c>
      <c r="H79" s="431">
        <v>18380.356449999999</v>
      </c>
      <c r="I79" s="318">
        <f t="shared" ref="I79:I84" si="6">(G79-C79)/C79</f>
        <v>1.0804788438507602</v>
      </c>
      <c r="J79" s="9">
        <f t="shared" si="2"/>
        <v>1.7350986990764102E-2</v>
      </c>
      <c r="N79" s="34"/>
    </row>
    <row r="80" spans="1:14">
      <c r="A80" s="32">
        <v>46</v>
      </c>
      <c r="B80" s="73" t="s">
        <v>2297</v>
      </c>
      <c r="C80" s="74">
        <v>85342.2</v>
      </c>
      <c r="D80" s="74">
        <v>94409.02</v>
      </c>
      <c r="E80" s="137">
        <v>95709.43</v>
      </c>
      <c r="F80" s="74">
        <v>91223.494999999995</v>
      </c>
      <c r="G80" s="137">
        <v>17811.412779999999</v>
      </c>
      <c r="H80" s="417">
        <v>18170.7114</v>
      </c>
      <c r="I80" s="9">
        <f t="shared" si="6"/>
        <v>-0.79129419232220399</v>
      </c>
      <c r="J80" s="9">
        <f t="shared" si="2"/>
        <v>2.0172381856393168E-2</v>
      </c>
    </row>
    <row r="81" spans="1:14">
      <c r="A81" s="32">
        <v>47</v>
      </c>
      <c r="B81" s="66" t="s">
        <v>2291</v>
      </c>
      <c r="C81" s="102" t="s">
        <v>2400</v>
      </c>
      <c r="D81" s="102" t="s">
        <v>2400</v>
      </c>
      <c r="E81" s="103">
        <v>7843</v>
      </c>
      <c r="F81" s="140">
        <v>16027</v>
      </c>
      <c r="G81" s="100">
        <v>13018</v>
      </c>
      <c r="H81" s="417">
        <v>17069.98</v>
      </c>
      <c r="I81" s="9"/>
      <c r="J81" s="9">
        <f t="shared" si="2"/>
        <v>0.31125979413120292</v>
      </c>
      <c r="N81" s="34"/>
    </row>
    <row r="82" spans="1:14">
      <c r="A82" s="32">
        <v>49</v>
      </c>
      <c r="B82" s="75" t="s">
        <v>2685</v>
      </c>
      <c r="C82" s="76">
        <v>7435</v>
      </c>
      <c r="D82" s="76">
        <v>6807.7399599999999</v>
      </c>
      <c r="E82" s="76">
        <v>7147</v>
      </c>
      <c r="F82" s="267">
        <v>14311.92</v>
      </c>
      <c r="G82" s="317">
        <v>14551.86</v>
      </c>
      <c r="H82" s="431">
        <v>11961.72</v>
      </c>
      <c r="I82" s="318">
        <f t="shared" si="6"/>
        <v>0.95721049092131816</v>
      </c>
      <c r="J82" s="9">
        <f t="shared" si="2"/>
        <v>-0.17799374100630444</v>
      </c>
      <c r="N82" s="34"/>
    </row>
    <row r="83" spans="1:14">
      <c r="A83" s="32">
        <v>51</v>
      </c>
      <c r="B83" s="29" t="s">
        <v>1363</v>
      </c>
      <c r="C83" s="104">
        <v>140614</v>
      </c>
      <c r="D83" s="104">
        <v>6034</v>
      </c>
      <c r="E83" s="107">
        <v>11678</v>
      </c>
      <c r="F83" s="141">
        <v>3972.23</v>
      </c>
      <c r="G83" s="107">
        <v>15511.86</v>
      </c>
      <c r="H83" s="417">
        <v>8832.73</v>
      </c>
      <c r="I83" s="9">
        <f>(G83-C83)/C83</f>
        <v>-0.88968481090076379</v>
      </c>
      <c r="J83" s="9">
        <f t="shared" si="2"/>
        <v>-0.43058214811118722</v>
      </c>
      <c r="N83" s="34"/>
    </row>
    <row r="84" spans="1:14">
      <c r="A84" s="32">
        <v>54</v>
      </c>
      <c r="B84" s="66" t="s">
        <v>2591</v>
      </c>
      <c r="C84" s="103">
        <v>14256</v>
      </c>
      <c r="D84" s="103">
        <v>12020.4</v>
      </c>
      <c r="E84" s="100">
        <v>9979</v>
      </c>
      <c r="F84" s="140">
        <v>11748.24</v>
      </c>
      <c r="G84" s="100">
        <v>13608</v>
      </c>
      <c r="H84" s="417">
        <v>8281.44</v>
      </c>
      <c r="I84" s="9">
        <f t="shared" si="6"/>
        <v>-4.5454545454545456E-2</v>
      </c>
      <c r="J84" s="9">
        <f t="shared" si="2"/>
        <v>-0.3914285714285714</v>
      </c>
      <c r="N84" s="34"/>
    </row>
    <row r="85" spans="1:14">
      <c r="A85" s="32">
        <v>56</v>
      </c>
      <c r="B85" s="29" t="s">
        <v>1412</v>
      </c>
      <c r="C85" s="104">
        <v>5280</v>
      </c>
      <c r="D85" s="104">
        <v>12618.29</v>
      </c>
      <c r="E85" s="104">
        <v>8636.98</v>
      </c>
      <c r="F85" s="141">
        <v>5796.28</v>
      </c>
      <c r="G85" s="107">
        <v>11580.95</v>
      </c>
      <c r="H85" s="417">
        <v>7562.97</v>
      </c>
      <c r="I85" s="9">
        <f>(G85-C85)/C85</f>
        <v>1.1933617424242426</v>
      </c>
      <c r="J85" s="9">
        <f t="shared" si="2"/>
        <v>-0.3469473575138482</v>
      </c>
      <c r="N85" s="34"/>
    </row>
    <row r="86" spans="1:14">
      <c r="A86" s="32">
        <v>62</v>
      </c>
      <c r="B86" s="66" t="s">
        <v>2686</v>
      </c>
      <c r="C86" s="103">
        <v>28540</v>
      </c>
      <c r="D86" s="102">
        <v>33525.300000000003</v>
      </c>
      <c r="E86" s="100">
        <v>23173.912</v>
      </c>
      <c r="F86" s="140">
        <v>18618</v>
      </c>
      <c r="G86" s="100">
        <v>14520</v>
      </c>
      <c r="H86" s="417">
        <v>6811</v>
      </c>
      <c r="I86" s="9">
        <f>(G86-C86)/C86</f>
        <v>-0.4912403644008409</v>
      </c>
      <c r="J86" s="9">
        <f t="shared" si="2"/>
        <v>-0.53092286501377406</v>
      </c>
    </row>
    <row r="87" spans="1:14">
      <c r="B87" s="66" t="s">
        <v>2438</v>
      </c>
      <c r="C87" s="418">
        <v>91118.260989999995</v>
      </c>
      <c r="D87" s="418">
        <v>97000</v>
      </c>
      <c r="E87" s="418">
        <v>60000</v>
      </c>
      <c r="F87" s="66">
        <v>25000</v>
      </c>
      <c r="G87" s="66">
        <v>85000</v>
      </c>
      <c r="H87" s="64"/>
      <c r="I87" s="430">
        <v>-6.71463757486708E-2</v>
      </c>
      <c r="J87" s="9"/>
    </row>
    <row r="88" spans="1:14">
      <c r="B88" s="73" t="s">
        <v>8</v>
      </c>
      <c r="C88" s="419" t="s">
        <v>9</v>
      </c>
      <c r="D88" s="420">
        <v>13554.76</v>
      </c>
      <c r="E88" s="420">
        <v>13756.97</v>
      </c>
      <c r="F88" s="420">
        <v>13824.76730012</v>
      </c>
      <c r="G88" s="420">
        <v>20202.214556899999</v>
      </c>
      <c r="H88" s="421"/>
      <c r="I88" s="430"/>
      <c r="J88" s="9"/>
      <c r="N88" s="422"/>
    </row>
    <row r="89" spans="1:14">
      <c r="B89" s="6" t="s">
        <v>2457</v>
      </c>
      <c r="C89" s="41">
        <v>10154.01</v>
      </c>
      <c r="D89" s="99">
        <v>11719.7</v>
      </c>
      <c r="E89" s="43">
        <v>10755.93</v>
      </c>
      <c r="F89" s="99">
        <v>10196.0208</v>
      </c>
      <c r="G89" s="80">
        <v>10440</v>
      </c>
      <c r="H89" s="220"/>
      <c r="I89" s="9">
        <f>(G89-C89)/C89</f>
        <v>2.8165227333831637E-2</v>
      </c>
      <c r="J89" s="9"/>
    </row>
    <row r="90" spans="1:14">
      <c r="B90" s="439" t="s">
        <v>2325</v>
      </c>
      <c r="C90" s="440">
        <v>171452.6</v>
      </c>
      <c r="D90" s="440">
        <v>191754.9</v>
      </c>
      <c r="E90" s="441">
        <v>52809.29</v>
      </c>
      <c r="F90" s="440">
        <v>65210.37</v>
      </c>
      <c r="G90" s="444" t="s">
        <v>2420</v>
      </c>
      <c r="H90" s="444"/>
      <c r="J90" s="6"/>
      <c r="K90" s="6" t="s">
        <v>2490</v>
      </c>
      <c r="N90" s="34"/>
    </row>
    <row r="91" spans="1:14">
      <c r="B91" s="66" t="s">
        <v>2458</v>
      </c>
      <c r="C91" s="103">
        <v>73683.14</v>
      </c>
      <c r="D91" s="103">
        <v>85163.77</v>
      </c>
      <c r="E91" s="100">
        <v>74160.39</v>
      </c>
      <c r="F91" s="103">
        <v>43811</v>
      </c>
      <c r="G91" s="101" t="s">
        <v>2400</v>
      </c>
      <c r="H91" s="242"/>
      <c r="I91" s="9"/>
      <c r="J91" s="6"/>
      <c r="N91" s="34"/>
    </row>
    <row r="92" spans="1:14">
      <c r="B92" s="29" t="s">
        <v>2439</v>
      </c>
      <c r="C92" s="104">
        <v>338000</v>
      </c>
      <c r="D92" s="104">
        <v>32800</v>
      </c>
      <c r="E92" s="107">
        <v>30500</v>
      </c>
      <c r="F92" s="134" t="s">
        <v>2400</v>
      </c>
      <c r="G92" s="135" t="s">
        <v>2400</v>
      </c>
      <c r="H92" s="242"/>
      <c r="I92" s="9"/>
      <c r="J92" s="6"/>
      <c r="N92" s="34"/>
    </row>
    <row r="93" spans="1:14">
      <c r="D93" s="35"/>
      <c r="E93" s="35"/>
      <c r="N93" s="34"/>
    </row>
    <row r="94" spans="1:14">
      <c r="N94" s="34"/>
    </row>
    <row r="95" spans="1:14">
      <c r="N95" s="34"/>
    </row>
    <row r="96" spans="1:14">
      <c r="N96" s="34"/>
    </row>
    <row r="98" spans="14:14">
      <c r="N98" s="34"/>
    </row>
    <row r="99" spans="14:14">
      <c r="N99" s="34"/>
    </row>
    <row r="100" spans="14:14">
      <c r="N100" s="34"/>
    </row>
    <row r="101" spans="14:14">
      <c r="N101" s="34"/>
    </row>
    <row r="102" spans="14:14">
      <c r="N102" s="34"/>
    </row>
    <row r="103" spans="14:14">
      <c r="N103" s="34"/>
    </row>
    <row r="104" spans="14:14">
      <c r="N104" s="34"/>
    </row>
    <row r="105" spans="14:14">
      <c r="N105" s="34"/>
    </row>
    <row r="106" spans="14:14">
      <c r="N106" s="34"/>
    </row>
    <row r="107" spans="14:14">
      <c r="N107" s="34"/>
    </row>
  </sheetData>
  <sortState ref="A13:G69">
    <sortCondition descending="1" ref="F14:F69"/>
  </sortState>
  <phoneticPr fontId="3" type="noConversion"/>
  <pageMargins left="0.6100000000000001" right="0.75000000000000011" top="0.57000000000000006" bottom="0.5" header="0.5" footer="0.5"/>
  <pageSetup paperSize="1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view="pageLayout" topLeftCell="B1" zoomScale="170" workbookViewId="0">
      <selection activeCell="F25" sqref="F25"/>
    </sheetView>
  </sheetViews>
  <sheetFormatPr baseColWidth="10" defaultRowHeight="11" x14ac:dyDescent="0"/>
  <cols>
    <col min="1" max="1" width="3.28515625" style="32" customWidth="1"/>
    <col min="2" max="2" width="31.140625" style="32" customWidth="1"/>
    <col min="3" max="3" width="7.5703125" style="112" customWidth="1"/>
    <col min="4" max="4" width="6.85546875" style="112" bestFit="1" customWidth="1"/>
    <col min="5" max="5" width="7.28515625" style="109" customWidth="1"/>
    <col min="6" max="6" width="7.28515625" style="32" customWidth="1"/>
    <col min="7" max="7" width="6.85546875" style="124" customWidth="1"/>
    <col min="8" max="8" width="6" style="124" customWidth="1"/>
    <col min="9" max="10" width="6.42578125" style="32" customWidth="1"/>
    <col min="11" max="16384" width="10.7109375" style="32"/>
  </cols>
  <sheetData>
    <row r="1" spans="2:10" ht="16">
      <c r="B1" s="146" t="s">
        <v>209</v>
      </c>
    </row>
    <row r="2" spans="2:10" ht="14">
      <c r="B2" s="146"/>
    </row>
    <row r="3" spans="2:10">
      <c r="B3" s="32" t="s">
        <v>20</v>
      </c>
    </row>
    <row r="4" spans="2:10">
      <c r="C4" s="113" t="s">
        <v>2065</v>
      </c>
      <c r="D4" s="113" t="s">
        <v>2066</v>
      </c>
      <c r="E4" s="110" t="s">
        <v>2067</v>
      </c>
      <c r="F4" s="22" t="s">
        <v>2068</v>
      </c>
      <c r="G4" s="125" t="s">
        <v>2251</v>
      </c>
      <c r="H4" s="237" t="s">
        <v>2578</v>
      </c>
      <c r="I4" s="209" t="s">
        <v>2718</v>
      </c>
      <c r="J4" s="82"/>
    </row>
    <row r="5" spans="2:10">
      <c r="B5" s="79" t="s">
        <v>99</v>
      </c>
      <c r="C5" s="180">
        <v>33000</v>
      </c>
      <c r="D5" s="180">
        <v>28000</v>
      </c>
      <c r="E5" s="180">
        <v>31000</v>
      </c>
      <c r="F5" s="232">
        <v>34000</v>
      </c>
      <c r="G5" s="180">
        <v>32000</v>
      </c>
      <c r="H5" s="184">
        <v>32000</v>
      </c>
      <c r="I5" s="86">
        <f>(H5-D5)/D5</f>
        <v>0.14285714285714285</v>
      </c>
      <c r="J5" s="86"/>
    </row>
    <row r="6" spans="2:10">
      <c r="B6" s="79" t="s">
        <v>100</v>
      </c>
      <c r="C6" s="180">
        <v>15000</v>
      </c>
      <c r="D6" s="180">
        <v>9600</v>
      </c>
      <c r="E6" s="180">
        <v>12000</v>
      </c>
      <c r="F6" s="232">
        <v>12000</v>
      </c>
      <c r="G6" s="180">
        <v>9900</v>
      </c>
      <c r="H6" s="184">
        <v>8800</v>
      </c>
      <c r="I6" s="86">
        <f>(H6-D6)/D6</f>
        <v>-8.3333333333333329E-2</v>
      </c>
      <c r="J6" s="86"/>
    </row>
    <row r="7" spans="2:10">
      <c r="B7" s="79" t="s">
        <v>2527</v>
      </c>
      <c r="C7" s="57">
        <f t="shared" ref="C7:H7" si="0">C6/C5</f>
        <v>0.45454545454545453</v>
      </c>
      <c r="D7" s="57">
        <f t="shared" si="0"/>
        <v>0.34285714285714286</v>
      </c>
      <c r="E7" s="57">
        <f t="shared" si="0"/>
        <v>0.38709677419354838</v>
      </c>
      <c r="F7" s="57">
        <f t="shared" si="0"/>
        <v>0.35294117647058826</v>
      </c>
      <c r="G7" s="57">
        <f t="shared" si="0"/>
        <v>0.30937500000000001</v>
      </c>
      <c r="H7" s="57">
        <f t="shared" si="0"/>
        <v>0.27500000000000002</v>
      </c>
      <c r="I7" s="4"/>
      <c r="J7" s="4"/>
    </row>
    <row r="8" spans="2:10">
      <c r="B8" s="83" t="s">
        <v>2404</v>
      </c>
      <c r="C8" s="114" t="s">
        <v>2487</v>
      </c>
      <c r="I8" s="4"/>
      <c r="J8" s="4"/>
    </row>
    <row r="9" spans="2:10">
      <c r="B9" s="83"/>
      <c r="C9" s="114"/>
      <c r="I9" s="4"/>
      <c r="J9" s="4"/>
    </row>
    <row r="10" spans="2:10">
      <c r="B10" s="83"/>
      <c r="C10" s="114"/>
      <c r="I10" s="4"/>
      <c r="J10" s="4"/>
    </row>
    <row r="11" spans="2:10">
      <c r="B11" s="83"/>
      <c r="C11" s="114"/>
      <c r="I11" s="4"/>
      <c r="J11" s="4"/>
    </row>
    <row r="12" spans="2:10">
      <c r="B12" s="83"/>
      <c r="C12" s="114"/>
      <c r="I12" s="4"/>
      <c r="J12" s="4"/>
    </row>
    <row r="13" spans="2:10">
      <c r="B13" s="83"/>
      <c r="C13" s="114"/>
      <c r="I13" s="4"/>
      <c r="J13" s="4"/>
    </row>
    <row r="14" spans="2:10">
      <c r="B14" s="83"/>
      <c r="C14" s="114"/>
      <c r="I14" s="4"/>
      <c r="J14" s="4"/>
    </row>
    <row r="15" spans="2:10">
      <c r="B15" s="83"/>
      <c r="C15" s="114"/>
      <c r="I15" s="4"/>
      <c r="J15" s="4"/>
    </row>
    <row r="16" spans="2:10">
      <c r="B16" s="83"/>
      <c r="C16" s="114"/>
      <c r="I16" s="4"/>
      <c r="J16" s="4"/>
    </row>
    <row r="17" spans="1:14">
      <c r="B17" s="83"/>
      <c r="C17" s="114"/>
      <c r="I17" s="4"/>
      <c r="J17" s="4"/>
    </row>
    <row r="18" spans="1:14">
      <c r="B18" s="83"/>
      <c r="C18" s="114"/>
      <c r="I18" s="4"/>
      <c r="J18" s="4"/>
    </row>
    <row r="19" spans="1:14">
      <c r="B19" s="83"/>
      <c r="C19" s="114"/>
      <c r="I19" s="4"/>
      <c r="J19" s="4"/>
    </row>
    <row r="20" spans="1:14">
      <c r="B20" s="83"/>
      <c r="C20" s="114"/>
      <c r="I20" s="4"/>
      <c r="J20" s="4"/>
    </row>
    <row r="21" spans="1:14">
      <c r="B21" s="83"/>
      <c r="C21" s="114"/>
      <c r="I21" s="4"/>
      <c r="J21" s="4"/>
    </row>
    <row r="22" spans="1:14">
      <c r="B22" s="83"/>
      <c r="C22" s="114"/>
      <c r="I22" s="4"/>
      <c r="J22" s="4"/>
    </row>
    <row r="23" spans="1:14">
      <c r="B23" s="83"/>
      <c r="C23" s="114"/>
      <c r="I23" s="4"/>
      <c r="J23" s="4"/>
    </row>
    <row r="24" spans="1:14">
      <c r="I24" s="4"/>
      <c r="J24" s="4"/>
    </row>
    <row r="25" spans="1:14" ht="13">
      <c r="E25" s="131"/>
      <c r="I25" s="4"/>
      <c r="J25" s="4"/>
    </row>
    <row r="26" spans="1:14">
      <c r="I26" s="4"/>
      <c r="J26" s="4"/>
    </row>
    <row r="27" spans="1:14" ht="16">
      <c r="B27" s="146" t="s">
        <v>2517</v>
      </c>
      <c r="F27" s="49"/>
      <c r="I27" s="4"/>
      <c r="J27" s="4"/>
      <c r="K27" s="259"/>
      <c r="L27" s="303" t="s">
        <v>11</v>
      </c>
    </row>
    <row r="28" spans="1:14" ht="11" customHeight="1">
      <c r="A28" s="32" t="s">
        <v>2638</v>
      </c>
      <c r="C28" s="119" t="s">
        <v>2065</v>
      </c>
      <c r="D28" s="119" t="s">
        <v>2066</v>
      </c>
      <c r="E28" s="120" t="s">
        <v>2067</v>
      </c>
      <c r="F28" s="121" t="s">
        <v>2068</v>
      </c>
      <c r="G28" s="304" t="s">
        <v>2251</v>
      </c>
      <c r="H28" s="302" t="s">
        <v>2578</v>
      </c>
      <c r="I28" s="209" t="s">
        <v>2658</v>
      </c>
      <c r="J28" s="209" t="s">
        <v>2660</v>
      </c>
      <c r="K28" s="314">
        <f>K30-K29</f>
        <v>940961.6799999997</v>
      </c>
      <c r="L28" s="259" t="s">
        <v>2626</v>
      </c>
    </row>
    <row r="29" spans="1:14">
      <c r="A29" s="32">
        <v>1</v>
      </c>
      <c r="B29" s="73" t="s">
        <v>2483</v>
      </c>
      <c r="C29" s="145">
        <v>853000</v>
      </c>
      <c r="D29" s="145">
        <v>929523</v>
      </c>
      <c r="E29" s="145">
        <v>2300431</v>
      </c>
      <c r="F29" s="144">
        <v>1826951.0688529999</v>
      </c>
      <c r="G29" s="305">
        <v>1741613</v>
      </c>
      <c r="H29" s="74">
        <v>1403383.1</v>
      </c>
      <c r="I29" s="252">
        <f>(H29-D29)/D29</f>
        <v>0.50978846139363965</v>
      </c>
      <c r="J29" s="252">
        <f>(H29-G29)/G29</f>
        <v>-0.19420496976079066</v>
      </c>
      <c r="K29" s="314">
        <f>D29+D30+D31+D32</f>
        <v>3433779.42</v>
      </c>
      <c r="L29" s="259" t="s">
        <v>2624</v>
      </c>
    </row>
    <row r="30" spans="1:14">
      <c r="A30" s="32">
        <v>2</v>
      </c>
      <c r="B30" s="73" t="s">
        <v>2528</v>
      </c>
      <c r="C30" s="145">
        <v>2130000</v>
      </c>
      <c r="D30" s="145">
        <v>2000000</v>
      </c>
      <c r="E30" s="145">
        <v>2020000</v>
      </c>
      <c r="F30" s="144">
        <v>1970000</v>
      </c>
      <c r="G30" s="305">
        <v>1414000</v>
      </c>
      <c r="H30" s="74">
        <v>1367800</v>
      </c>
      <c r="I30" s="252">
        <f t="shared" ref="I30:I37" si="1">(H30-D30)/D30</f>
        <v>-0.31609999999999999</v>
      </c>
      <c r="J30" s="252">
        <f t="shared" ref="J30:J48" si="2">(H30-G30)/G30</f>
        <v>-3.2673267326732675E-2</v>
      </c>
      <c r="K30" s="314">
        <f>(H29+H30+H31+H32)</f>
        <v>4374741.0999999996</v>
      </c>
      <c r="L30" s="259" t="s">
        <v>2625</v>
      </c>
    </row>
    <row r="31" spans="1:14">
      <c r="A31" s="32">
        <v>3</v>
      </c>
      <c r="B31" s="73" t="s">
        <v>1875</v>
      </c>
      <c r="C31" s="145">
        <v>207000</v>
      </c>
      <c r="D31" s="145">
        <v>498014.42</v>
      </c>
      <c r="E31" s="145">
        <v>847007.69</v>
      </c>
      <c r="F31" s="144">
        <v>872012.5</v>
      </c>
      <c r="G31" s="305">
        <v>775035.47</v>
      </c>
      <c r="H31" s="74">
        <v>1005772</v>
      </c>
      <c r="I31" s="252">
        <f t="shared" si="1"/>
        <v>1.0195640118211839</v>
      </c>
      <c r="J31" s="252">
        <f t="shared" si="2"/>
        <v>0.29771092928172699</v>
      </c>
      <c r="K31" s="315">
        <f>(K30-K29)/K29</f>
        <v>0.27403090440794819</v>
      </c>
      <c r="L31" s="259" t="s">
        <v>2627</v>
      </c>
    </row>
    <row r="32" spans="1:14">
      <c r="A32" s="32">
        <v>4</v>
      </c>
      <c r="B32" s="73" t="s">
        <v>2405</v>
      </c>
      <c r="C32" s="145">
        <v>8273</v>
      </c>
      <c r="D32" s="145">
        <v>6242</v>
      </c>
      <c r="E32" s="145">
        <v>687868</v>
      </c>
      <c r="F32" s="144">
        <v>609281</v>
      </c>
      <c r="G32" s="305">
        <v>553756</v>
      </c>
      <c r="H32" s="74">
        <v>597786</v>
      </c>
      <c r="I32" s="252">
        <f t="shared" si="1"/>
        <v>94.76834347965395</v>
      </c>
      <c r="J32" s="252">
        <f t="shared" si="2"/>
        <v>7.9511553825150433E-2</v>
      </c>
      <c r="K32" s="314">
        <f>G29+G30+G31+G32</f>
        <v>4484404.47</v>
      </c>
      <c r="L32" s="259" t="s">
        <v>2664</v>
      </c>
      <c r="N32" s="123" t="s">
        <v>2453</v>
      </c>
    </row>
    <row r="33" spans="1:14">
      <c r="B33" s="427" t="s">
        <v>10</v>
      </c>
      <c r="C33" s="435">
        <f>SUM(C29:C32)</f>
        <v>3198273</v>
      </c>
      <c r="D33" s="435">
        <f t="shared" ref="D33:H33" si="3">SUM(D29:D32)</f>
        <v>3433779.42</v>
      </c>
      <c r="E33" s="435">
        <f t="shared" si="3"/>
        <v>5855306.6899999995</v>
      </c>
      <c r="F33" s="435">
        <f t="shared" si="3"/>
        <v>5278244.5688530002</v>
      </c>
      <c r="G33" s="435">
        <f t="shared" si="3"/>
        <v>4484404.47</v>
      </c>
      <c r="H33" s="435">
        <f t="shared" si="3"/>
        <v>4374741.0999999996</v>
      </c>
      <c r="I33" s="436">
        <f t="shared" si="1"/>
        <v>0.27403090440794819</v>
      </c>
      <c r="J33" s="436">
        <f t="shared" si="2"/>
        <v>-2.4454388700580372E-2</v>
      </c>
      <c r="K33" s="314"/>
      <c r="L33" s="259"/>
      <c r="N33" s="123"/>
    </row>
    <row r="34" spans="1:14">
      <c r="A34" s="32">
        <v>5</v>
      </c>
      <c r="B34" s="29" t="s">
        <v>2167</v>
      </c>
      <c r="C34" s="130">
        <v>620000</v>
      </c>
      <c r="D34" s="130">
        <v>390000</v>
      </c>
      <c r="E34" s="130">
        <v>510000</v>
      </c>
      <c r="F34" s="69">
        <v>700000</v>
      </c>
      <c r="G34" s="306">
        <v>520000</v>
      </c>
      <c r="H34" s="224">
        <v>390000</v>
      </c>
      <c r="I34" s="9">
        <f t="shared" si="1"/>
        <v>0</v>
      </c>
      <c r="J34" s="9">
        <f t="shared" si="2"/>
        <v>-0.25</v>
      </c>
      <c r="K34" s="315">
        <f>(K30-K32)/K32</f>
        <v>-2.4454388700580372E-2</v>
      </c>
      <c r="L34" s="259" t="s">
        <v>2665</v>
      </c>
    </row>
    <row r="35" spans="1:14">
      <c r="A35" s="32">
        <v>6</v>
      </c>
      <c r="B35" s="66" t="s">
        <v>2210</v>
      </c>
      <c r="C35" s="128">
        <v>1600390</v>
      </c>
      <c r="D35" s="128">
        <v>1500390</v>
      </c>
      <c r="E35" s="128">
        <v>1400650</v>
      </c>
      <c r="F35" s="127">
        <v>1139681</v>
      </c>
      <c r="G35" s="307">
        <v>909539</v>
      </c>
      <c r="H35" s="316">
        <v>346410</v>
      </c>
      <c r="I35" s="9">
        <f t="shared" si="1"/>
        <v>-0.76912002879251395</v>
      </c>
      <c r="J35" s="9">
        <f t="shared" si="2"/>
        <v>-0.61913672750701176</v>
      </c>
      <c r="K35" s="4"/>
    </row>
    <row r="36" spans="1:14">
      <c r="A36" s="32">
        <v>7</v>
      </c>
      <c r="B36" s="66" t="s">
        <v>1993</v>
      </c>
      <c r="C36" s="128">
        <v>307961</v>
      </c>
      <c r="D36" s="128">
        <v>318646</v>
      </c>
      <c r="E36" s="128">
        <v>259613</v>
      </c>
      <c r="F36" s="127">
        <v>280558</v>
      </c>
      <c r="G36" s="307">
        <v>313572</v>
      </c>
      <c r="H36" s="316">
        <v>320486</v>
      </c>
      <c r="I36" s="9">
        <f t="shared" si="1"/>
        <v>5.774433069927129E-3</v>
      </c>
      <c r="J36" s="9">
        <f t="shared" si="2"/>
        <v>2.2049162552778948E-2</v>
      </c>
    </row>
    <row r="37" spans="1:14" s="51" customFormat="1" ht="12" customHeight="1">
      <c r="A37" s="51">
        <v>8</v>
      </c>
      <c r="B37" s="75" t="s">
        <v>1914</v>
      </c>
      <c r="C37" s="267">
        <v>3470000</v>
      </c>
      <c r="D37" s="267">
        <v>236100</v>
      </c>
      <c r="E37" s="267">
        <v>228400</v>
      </c>
      <c r="F37" s="268">
        <v>206970</v>
      </c>
      <c r="G37" s="308">
        <v>253502</v>
      </c>
      <c r="H37" s="317">
        <v>259477</v>
      </c>
      <c r="I37" s="318">
        <f t="shared" si="1"/>
        <v>9.9013130029648455E-2</v>
      </c>
      <c r="J37" s="9">
        <f t="shared" si="2"/>
        <v>2.3569833768569873E-2</v>
      </c>
      <c r="K37" s="32"/>
    </row>
    <row r="38" spans="1:14">
      <c r="A38" s="32">
        <v>9</v>
      </c>
      <c r="B38" s="439" t="s">
        <v>2474</v>
      </c>
      <c r="C38" s="448">
        <v>436390.2</v>
      </c>
      <c r="D38" s="448">
        <v>374589.2</v>
      </c>
      <c r="E38" s="448">
        <v>424141.51</v>
      </c>
      <c r="F38" s="449">
        <v>303863.88</v>
      </c>
      <c r="G38" s="450">
        <v>252634.49</v>
      </c>
      <c r="H38" s="441">
        <v>248487.78</v>
      </c>
      <c r="I38" s="451">
        <f t="shared" ref="I38:I44" si="4">(G38-C38)/C38</f>
        <v>-0.42108120209848898</v>
      </c>
      <c r="J38" s="9">
        <f t="shared" si="2"/>
        <v>-1.6413871280995685E-2</v>
      </c>
      <c r="K38" s="32" t="s">
        <v>18</v>
      </c>
    </row>
    <row r="39" spans="1:14">
      <c r="A39" s="32">
        <v>10</v>
      </c>
      <c r="B39" s="66" t="s">
        <v>1835</v>
      </c>
      <c r="C39" s="128">
        <v>252548.47</v>
      </c>
      <c r="D39" s="128">
        <v>349843.73</v>
      </c>
      <c r="E39" s="128">
        <v>226905.27</v>
      </c>
      <c r="F39" s="127">
        <v>292159.40000000002</v>
      </c>
      <c r="G39" s="307">
        <v>285620</v>
      </c>
      <c r="H39" s="224">
        <v>226249</v>
      </c>
      <c r="I39" s="9">
        <f t="shared" si="4"/>
        <v>0.13095121898778481</v>
      </c>
      <c r="J39" s="9">
        <f t="shared" si="2"/>
        <v>-0.20786709614172677</v>
      </c>
      <c r="K39" s="462">
        <f>H29+H30+H31+H32+H34+H35+H36+H37+H38+H39</f>
        <v>6165850.8799999999</v>
      </c>
    </row>
    <row r="40" spans="1:14">
      <c r="A40" s="32">
        <v>11</v>
      </c>
      <c r="B40" s="29" t="s">
        <v>1778</v>
      </c>
      <c r="C40" s="130">
        <v>590897</v>
      </c>
      <c r="D40" s="130">
        <v>521869</v>
      </c>
      <c r="E40" s="130">
        <v>690026</v>
      </c>
      <c r="F40" s="69">
        <v>255415.84</v>
      </c>
      <c r="G40" s="309">
        <v>201798.87</v>
      </c>
      <c r="H40" s="319">
        <v>225002.07</v>
      </c>
      <c r="I40" s="9">
        <f t="shared" si="4"/>
        <v>-0.65848723212336502</v>
      </c>
      <c r="J40" s="9">
        <f t="shared" si="2"/>
        <v>0.11498181332729966</v>
      </c>
      <c r="K40" s="32" t="s">
        <v>19</v>
      </c>
    </row>
    <row r="41" spans="1:14">
      <c r="A41" s="32">
        <v>12</v>
      </c>
      <c r="B41" s="29" t="s">
        <v>1995</v>
      </c>
      <c r="C41" s="130">
        <v>77000</v>
      </c>
      <c r="D41" s="130">
        <v>98000</v>
      </c>
      <c r="E41" s="130">
        <v>150000</v>
      </c>
      <c r="F41" s="69">
        <v>140000</v>
      </c>
      <c r="G41" s="309">
        <v>160000</v>
      </c>
      <c r="H41" s="319">
        <v>210000</v>
      </c>
      <c r="I41" s="9">
        <f t="shared" si="4"/>
        <v>1.0779220779220779</v>
      </c>
      <c r="J41" s="9">
        <f t="shared" si="2"/>
        <v>0.3125</v>
      </c>
      <c r="K41" s="112">
        <f>D29+D30+D31+D32+D34+D35+D36+D37+D38+D39</f>
        <v>6603348.3499999996</v>
      </c>
    </row>
    <row r="42" spans="1:14">
      <c r="A42" s="32">
        <v>13</v>
      </c>
      <c r="B42" s="75" t="s">
        <v>2521</v>
      </c>
      <c r="C42" s="267">
        <v>8316.3799999999992</v>
      </c>
      <c r="D42" s="267">
        <v>77141.049278780003</v>
      </c>
      <c r="E42" s="267">
        <v>112794</v>
      </c>
      <c r="F42" s="268">
        <v>109260.54221</v>
      </c>
      <c r="G42" s="308">
        <v>100887.6678</v>
      </c>
      <c r="H42" s="317">
        <v>207628.35</v>
      </c>
      <c r="I42" s="318">
        <f t="shared" si="4"/>
        <v>11.13119984897275</v>
      </c>
      <c r="J42" s="161">
        <f t="shared" si="2"/>
        <v>1.0580151620870357</v>
      </c>
    </row>
    <row r="43" spans="1:14">
      <c r="A43" s="32">
        <v>14</v>
      </c>
      <c r="B43" s="66" t="s">
        <v>1960</v>
      </c>
      <c r="C43" s="128">
        <v>272137.81</v>
      </c>
      <c r="D43" s="128">
        <v>269336.24</v>
      </c>
      <c r="E43" s="128">
        <v>268290.17</v>
      </c>
      <c r="F43" s="127">
        <v>267107.26</v>
      </c>
      <c r="G43" s="307">
        <v>247760</v>
      </c>
      <c r="H43" s="319">
        <v>186210</v>
      </c>
      <c r="I43" s="9">
        <f t="shared" si="4"/>
        <v>-8.9578915917637461E-2</v>
      </c>
      <c r="J43" s="9">
        <f t="shared" si="2"/>
        <v>-0.24842589602841458</v>
      </c>
    </row>
    <row r="44" spans="1:14">
      <c r="A44" s="32">
        <v>15</v>
      </c>
      <c r="B44" s="29" t="s">
        <v>1730</v>
      </c>
      <c r="C44" s="130">
        <v>717718</v>
      </c>
      <c r="D44" s="130">
        <v>266882</v>
      </c>
      <c r="E44" s="130">
        <v>180905</v>
      </c>
      <c r="F44" s="69">
        <v>489610</v>
      </c>
      <c r="G44" s="309">
        <v>159543.64000000001</v>
      </c>
      <c r="H44" s="319">
        <v>143874.76999999999</v>
      </c>
      <c r="I44" s="9">
        <f t="shared" si="4"/>
        <v>-0.77770706600642592</v>
      </c>
      <c r="J44" s="9">
        <f t="shared" si="2"/>
        <v>-9.821055856566907E-2</v>
      </c>
    </row>
    <row r="45" spans="1:14">
      <c r="A45" s="32">
        <v>16</v>
      </c>
      <c r="B45" s="29" t="s">
        <v>2089</v>
      </c>
      <c r="C45" s="130">
        <v>820049.37</v>
      </c>
      <c r="D45" s="130">
        <v>106497.85</v>
      </c>
      <c r="E45" s="130">
        <v>48947</v>
      </c>
      <c r="F45" s="69">
        <v>326809</v>
      </c>
      <c r="G45" s="309">
        <v>523994.72</v>
      </c>
      <c r="H45" s="319">
        <v>132396.06</v>
      </c>
      <c r="I45" s="9">
        <f>(H45-D45)/D45</f>
        <v>0.24318059003069067</v>
      </c>
      <c r="J45" s="9">
        <f t="shared" si="2"/>
        <v>-0.74733321740341196</v>
      </c>
    </row>
    <row r="46" spans="1:14">
      <c r="A46" s="32">
        <v>17</v>
      </c>
      <c r="B46" s="66" t="s">
        <v>1741</v>
      </c>
      <c r="C46" s="128">
        <v>170063</v>
      </c>
      <c r="D46" s="128">
        <v>6972</v>
      </c>
      <c r="E46" s="128">
        <v>46080</v>
      </c>
      <c r="F46" s="127">
        <v>50092.6</v>
      </c>
      <c r="G46" s="307">
        <v>26577.9</v>
      </c>
      <c r="H46" s="319">
        <v>130062.3</v>
      </c>
      <c r="I46" s="9">
        <f>(G46-C46)/C46</f>
        <v>-0.84371732828422408</v>
      </c>
      <c r="J46" s="161">
        <f t="shared" si="2"/>
        <v>3.8936259072387203</v>
      </c>
    </row>
    <row r="47" spans="1:14">
      <c r="A47" s="32">
        <v>18</v>
      </c>
      <c r="B47" s="75" t="s">
        <v>1953</v>
      </c>
      <c r="C47" s="267">
        <v>96300</v>
      </c>
      <c r="D47" s="267">
        <v>213318.1</v>
      </c>
      <c r="E47" s="267">
        <v>191000</v>
      </c>
      <c r="F47" s="268">
        <v>259000</v>
      </c>
      <c r="G47" s="308">
        <v>199000</v>
      </c>
      <c r="H47" s="317">
        <v>107000</v>
      </c>
      <c r="I47" s="318">
        <f>(G47-C47)/C47</f>
        <v>1.0664589823468329</v>
      </c>
      <c r="J47" s="9">
        <f t="shared" si="2"/>
        <v>-0.46231155778894473</v>
      </c>
    </row>
    <row r="48" spans="1:14">
      <c r="A48" s="32">
        <v>19</v>
      </c>
      <c r="B48" s="66" t="s">
        <v>1952</v>
      </c>
      <c r="C48" s="128">
        <v>27002.2</v>
      </c>
      <c r="D48" s="128">
        <v>11380</v>
      </c>
      <c r="E48" s="128">
        <v>71410</v>
      </c>
      <c r="F48" s="127">
        <v>72829</v>
      </c>
      <c r="G48" s="307">
        <v>66802</v>
      </c>
      <c r="H48" s="319">
        <v>85293</v>
      </c>
      <c r="I48" s="9">
        <f>(G48-C48)/C48</f>
        <v>1.4739465673167371</v>
      </c>
      <c r="J48" s="9">
        <f t="shared" si="2"/>
        <v>0.27680308972785245</v>
      </c>
    </row>
    <row r="49" spans="1:10">
      <c r="A49" s="32">
        <v>20</v>
      </c>
      <c r="B49" s="426" t="s">
        <v>2623</v>
      </c>
      <c r="C49" s="438"/>
      <c r="D49" s="267"/>
      <c r="E49" s="267"/>
      <c r="F49" s="268"/>
      <c r="G49" s="308"/>
      <c r="H49" s="317">
        <v>83781.509999999995</v>
      </c>
      <c r="I49" s="318"/>
      <c r="J49" s="9"/>
    </row>
    <row r="50" spans="1:10">
      <c r="A50" s="32">
        <v>21</v>
      </c>
      <c r="B50" s="66" t="s">
        <v>2604</v>
      </c>
      <c r="C50" s="128"/>
      <c r="D50" s="128">
        <v>0</v>
      </c>
      <c r="E50" s="128">
        <v>68000</v>
      </c>
      <c r="F50" s="127">
        <v>73459.360000000001</v>
      </c>
      <c r="G50" s="307">
        <v>66407.56</v>
      </c>
      <c r="H50" s="320">
        <v>75299.520000000004</v>
      </c>
      <c r="I50" s="9"/>
      <c r="J50" s="9">
        <f>(H50-G50)/G50</f>
        <v>0.13389981502106096</v>
      </c>
    </row>
    <row r="51" spans="1:10">
      <c r="A51" s="32">
        <v>22</v>
      </c>
      <c r="B51" s="439" t="s">
        <v>1759</v>
      </c>
      <c r="C51" s="448">
        <v>81765.73</v>
      </c>
      <c r="D51" s="448">
        <v>85159.83</v>
      </c>
      <c r="E51" s="448">
        <v>95058.16</v>
      </c>
      <c r="F51" s="449">
        <v>86079.360000000001</v>
      </c>
      <c r="G51" s="450">
        <v>77640.3</v>
      </c>
      <c r="H51" s="441">
        <v>64194.93</v>
      </c>
      <c r="I51" s="451">
        <f>(G51-C51)/C51</f>
        <v>-5.0454267331802617E-2</v>
      </c>
      <c r="J51" s="9">
        <f t="shared" ref="J51:J77" si="5">(H51-G51)/G51</f>
        <v>-0.17317514229079489</v>
      </c>
    </row>
    <row r="52" spans="1:10">
      <c r="A52" s="32">
        <v>23</v>
      </c>
      <c r="B52" s="66" t="s">
        <v>2045</v>
      </c>
      <c r="C52" s="128">
        <v>50026</v>
      </c>
      <c r="D52" s="128">
        <v>122792.56</v>
      </c>
      <c r="E52" s="128">
        <v>170065</v>
      </c>
      <c r="F52" s="127">
        <v>53873</v>
      </c>
      <c r="G52" s="307">
        <v>83211</v>
      </c>
      <c r="H52" s="320">
        <v>56543.7</v>
      </c>
      <c r="I52" s="9">
        <f>(G52-C52)/C52</f>
        <v>0.66335505537120698</v>
      </c>
      <c r="J52" s="9">
        <f t="shared" si="5"/>
        <v>-0.32047806179471466</v>
      </c>
    </row>
    <row r="53" spans="1:10">
      <c r="A53" s="32">
        <v>24</v>
      </c>
      <c r="B53" s="66" t="s">
        <v>1600</v>
      </c>
      <c r="C53" s="128">
        <v>58349</v>
      </c>
      <c r="D53" s="128">
        <v>54333</v>
      </c>
      <c r="E53" s="128">
        <v>59114</v>
      </c>
      <c r="F53" s="127">
        <v>57402.9</v>
      </c>
      <c r="G53" s="307">
        <v>63225.7</v>
      </c>
      <c r="H53" s="320">
        <v>53644.1</v>
      </c>
      <c r="I53" s="9">
        <f>(G53-C53)/C53</f>
        <v>8.3578124732214723E-2</v>
      </c>
      <c r="J53" s="9">
        <f t="shared" si="5"/>
        <v>-0.15154596943964241</v>
      </c>
    </row>
    <row r="54" spans="1:10">
      <c r="A54" s="32">
        <v>25</v>
      </c>
      <c r="B54" s="425" t="s">
        <v>1555</v>
      </c>
      <c r="C54" s="452"/>
      <c r="D54" s="425"/>
      <c r="E54" s="425"/>
      <c r="F54" s="425"/>
      <c r="G54" s="425"/>
      <c r="H54" s="74">
        <v>47848.09</v>
      </c>
      <c r="I54" s="6"/>
      <c r="J54" s="9"/>
    </row>
    <row r="55" spans="1:10">
      <c r="A55" s="32">
        <v>26</v>
      </c>
      <c r="B55" s="426" t="s">
        <v>1860</v>
      </c>
      <c r="C55" s="438"/>
      <c r="D55" s="426"/>
      <c r="E55" s="426"/>
      <c r="F55" s="426"/>
      <c r="G55" s="426"/>
      <c r="H55" s="76">
        <v>43616.4</v>
      </c>
      <c r="I55" s="75"/>
      <c r="J55" s="9"/>
    </row>
    <row r="56" spans="1:10">
      <c r="A56" s="32">
        <v>27</v>
      </c>
      <c r="B56" s="63" t="s">
        <v>1938</v>
      </c>
      <c r="C56" s="115"/>
      <c r="D56" s="63"/>
      <c r="E56" s="63"/>
      <c r="F56" s="63"/>
      <c r="G56" s="63"/>
      <c r="H56" s="103">
        <v>43233.548600000002</v>
      </c>
      <c r="I56" s="6"/>
      <c r="J56" s="9"/>
    </row>
    <row r="57" spans="1:10">
      <c r="A57" s="32">
        <v>28</v>
      </c>
      <c r="B57" s="66" t="s">
        <v>1811</v>
      </c>
      <c r="C57" s="128">
        <v>51640.63</v>
      </c>
      <c r="D57" s="128">
        <v>47945.63</v>
      </c>
      <c r="E57" s="128">
        <v>54186</v>
      </c>
      <c r="F57" s="127">
        <v>42051</v>
      </c>
      <c r="G57" s="307">
        <v>27407.17</v>
      </c>
      <c r="H57" s="321">
        <v>42907.17</v>
      </c>
      <c r="I57" s="9">
        <f>(G57-C57)/C57</f>
        <v>-0.46927119208266826</v>
      </c>
      <c r="J57" s="9">
        <f t="shared" si="5"/>
        <v>0.56554543938684665</v>
      </c>
    </row>
    <row r="58" spans="1:10">
      <c r="A58" s="32">
        <v>29</v>
      </c>
      <c r="B58" s="439" t="s">
        <v>1513</v>
      </c>
      <c r="C58" s="448">
        <v>72255</v>
      </c>
      <c r="D58" s="448">
        <v>65604</v>
      </c>
      <c r="E58" s="448">
        <v>58659</v>
      </c>
      <c r="F58" s="449">
        <v>56351</v>
      </c>
      <c r="G58" s="450">
        <v>62719.363599999997</v>
      </c>
      <c r="H58" s="441">
        <v>39389.800000000003</v>
      </c>
      <c r="I58" s="451">
        <f>(G58-C58)/C58</f>
        <v>-0.13197199363365861</v>
      </c>
      <c r="J58" s="9">
        <f t="shared" si="5"/>
        <v>-0.37196747959349502</v>
      </c>
    </row>
    <row r="59" spans="1:10">
      <c r="A59" s="32">
        <v>30</v>
      </c>
      <c r="B59" s="66" t="s">
        <v>1928</v>
      </c>
      <c r="C59" s="128">
        <v>160000</v>
      </c>
      <c r="D59" s="128">
        <v>30727</v>
      </c>
      <c r="E59" s="128">
        <v>3830</v>
      </c>
      <c r="F59" s="127">
        <v>3730</v>
      </c>
      <c r="G59" s="307">
        <v>33000</v>
      </c>
      <c r="H59" s="321">
        <v>37900</v>
      </c>
      <c r="I59" s="9">
        <f>(G59-C59)/C59</f>
        <v>-0.79374999999999996</v>
      </c>
      <c r="J59" s="9">
        <f t="shared" si="5"/>
        <v>0.1484848484848485</v>
      </c>
    </row>
    <row r="60" spans="1:10">
      <c r="A60" s="32">
        <v>31</v>
      </c>
      <c r="B60" s="75" t="s">
        <v>1751</v>
      </c>
      <c r="C60" s="267">
        <v>57600</v>
      </c>
      <c r="D60" s="267">
        <v>41300</v>
      </c>
      <c r="E60" s="267">
        <v>45500</v>
      </c>
      <c r="F60" s="267">
        <v>53181.59</v>
      </c>
      <c r="G60" s="308">
        <v>24433.200000000001</v>
      </c>
      <c r="H60" s="76">
        <v>33823.089999999997</v>
      </c>
      <c r="I60" s="318">
        <f>(G60-C60)/C60</f>
        <v>-0.57581250000000006</v>
      </c>
      <c r="J60" s="9">
        <f t="shared" si="5"/>
        <v>0.3843086456133456</v>
      </c>
    </row>
    <row r="61" spans="1:10">
      <c r="A61" s="32">
        <v>32</v>
      </c>
      <c r="B61" s="29" t="s">
        <v>1856</v>
      </c>
      <c r="C61" s="130">
        <v>240000</v>
      </c>
      <c r="D61" s="130">
        <v>41000</v>
      </c>
      <c r="E61" s="130">
        <v>27000</v>
      </c>
      <c r="F61" s="69">
        <v>100000</v>
      </c>
      <c r="G61" s="309" t="s">
        <v>2370</v>
      </c>
      <c r="H61" s="322">
        <v>26000</v>
      </c>
      <c r="I61" s="50"/>
      <c r="J61" s="9"/>
    </row>
    <row r="62" spans="1:10">
      <c r="A62" s="32">
        <v>33</v>
      </c>
      <c r="B62" s="21" t="s">
        <v>2523</v>
      </c>
      <c r="C62" s="117">
        <v>3100</v>
      </c>
      <c r="D62" s="117">
        <v>0</v>
      </c>
      <c r="E62" s="117">
        <v>45000</v>
      </c>
      <c r="F62" s="46">
        <v>45749.69</v>
      </c>
      <c r="G62" s="310">
        <v>49309.279999999999</v>
      </c>
      <c r="H62" s="322">
        <v>25781.279999999999</v>
      </c>
      <c r="I62" s="9">
        <f>(G62-C62)/C62</f>
        <v>14.90621935483871</v>
      </c>
      <c r="J62" s="9">
        <f t="shared" si="5"/>
        <v>-0.47715156254563035</v>
      </c>
    </row>
    <row r="63" spans="1:10">
      <c r="A63" s="32">
        <v>34</v>
      </c>
      <c r="B63" s="426" t="s">
        <v>1671</v>
      </c>
      <c r="C63" s="438"/>
      <c r="D63" s="426"/>
      <c r="E63" s="426"/>
      <c r="F63" s="426"/>
      <c r="G63" s="426"/>
      <c r="H63" s="317">
        <v>25187.84</v>
      </c>
      <c r="I63" s="75"/>
      <c r="J63" s="9"/>
    </row>
    <row r="64" spans="1:10">
      <c r="A64" s="32">
        <v>35</v>
      </c>
      <c r="B64" s="73" t="s">
        <v>1896</v>
      </c>
      <c r="C64" s="145">
        <v>57000</v>
      </c>
      <c r="D64" s="145">
        <v>71859</v>
      </c>
      <c r="E64" s="145">
        <v>24043</v>
      </c>
      <c r="F64" s="144">
        <v>14671</v>
      </c>
      <c r="G64" s="311">
        <v>16573</v>
      </c>
      <c r="H64" s="323">
        <v>24861</v>
      </c>
      <c r="I64" s="9">
        <f>(G64-C64)/C64</f>
        <v>-0.70924561403508768</v>
      </c>
      <c r="J64" s="161">
        <f t="shared" si="5"/>
        <v>0.50009050865866167</v>
      </c>
    </row>
    <row r="65" spans="1:10">
      <c r="A65" s="32">
        <v>36</v>
      </c>
      <c r="B65" s="426" t="s">
        <v>1545</v>
      </c>
      <c r="C65" s="438"/>
      <c r="D65" s="426"/>
      <c r="E65" s="426"/>
      <c r="F65" s="426"/>
      <c r="G65" s="426"/>
      <c r="H65" s="76">
        <v>24308.1</v>
      </c>
      <c r="I65" s="75"/>
      <c r="J65" s="9"/>
    </row>
    <row r="66" spans="1:10">
      <c r="A66" s="32">
        <v>37</v>
      </c>
      <c r="B66" s="426" t="s">
        <v>1792</v>
      </c>
      <c r="C66" s="438"/>
      <c r="D66" s="426"/>
      <c r="E66" s="426"/>
      <c r="F66" s="426"/>
      <c r="G66" s="426"/>
      <c r="H66" s="317">
        <v>23510.87</v>
      </c>
      <c r="I66" s="75"/>
      <c r="J66" s="9"/>
    </row>
    <row r="67" spans="1:10">
      <c r="A67" s="32">
        <v>38</v>
      </c>
      <c r="B67" s="75" t="s">
        <v>1668</v>
      </c>
      <c r="C67" s="267">
        <v>9461</v>
      </c>
      <c r="D67" s="267">
        <v>11987.553400000001</v>
      </c>
      <c r="E67" s="267">
        <v>9400.6679999999997</v>
      </c>
      <c r="F67" s="268">
        <v>16796.810000000001</v>
      </c>
      <c r="G67" s="308">
        <v>21282.36</v>
      </c>
      <c r="H67" s="317">
        <v>22402.5</v>
      </c>
      <c r="I67" s="318">
        <f>(G67-C67)/C67</f>
        <v>1.2494831413169856</v>
      </c>
      <c r="J67" s="9">
        <f t="shared" si="5"/>
        <v>5.2632320851634849E-2</v>
      </c>
    </row>
    <row r="68" spans="1:10">
      <c r="A68" s="32">
        <v>39</v>
      </c>
      <c r="B68" s="75" t="s">
        <v>1407</v>
      </c>
      <c r="C68" s="267">
        <v>12780</v>
      </c>
      <c r="D68" s="267">
        <v>15030</v>
      </c>
      <c r="E68" s="267">
        <v>16020</v>
      </c>
      <c r="F68" s="268">
        <v>18090</v>
      </c>
      <c r="G68" s="308">
        <v>19311.815549999999</v>
      </c>
      <c r="H68" s="317">
        <v>19320.54314396</v>
      </c>
      <c r="I68" s="318">
        <f>(G68-C68)/C68</f>
        <v>0.51109667840375583</v>
      </c>
      <c r="J68" s="9">
        <f t="shared" si="5"/>
        <v>4.5193026711568696E-4</v>
      </c>
    </row>
    <row r="69" spans="1:10">
      <c r="A69" s="32">
        <v>40</v>
      </c>
      <c r="B69" s="66" t="s">
        <v>2524</v>
      </c>
      <c r="C69" s="128"/>
      <c r="D69" s="128">
        <v>0</v>
      </c>
      <c r="E69" s="128">
        <v>18565</v>
      </c>
      <c r="F69" s="127">
        <v>14798</v>
      </c>
      <c r="G69" s="307">
        <v>15496.03</v>
      </c>
      <c r="H69" s="324">
        <v>19259.810000000001</v>
      </c>
      <c r="I69" s="9"/>
      <c r="J69" s="9">
        <f t="shared" si="5"/>
        <v>0.24288672647123169</v>
      </c>
    </row>
    <row r="70" spans="1:10">
      <c r="A70" s="32">
        <v>41</v>
      </c>
      <c r="B70" s="426" t="s">
        <v>1813</v>
      </c>
      <c r="C70" s="438"/>
      <c r="D70" s="267"/>
      <c r="E70" s="267"/>
      <c r="F70" s="268"/>
      <c r="G70" s="308"/>
      <c r="H70" s="317">
        <v>18979.55</v>
      </c>
      <c r="I70" s="318"/>
      <c r="J70" s="9"/>
    </row>
    <row r="71" spans="1:10">
      <c r="A71" s="32">
        <v>42</v>
      </c>
      <c r="B71" s="75" t="s">
        <v>1791</v>
      </c>
      <c r="C71" s="267">
        <v>8684</v>
      </c>
      <c r="D71" s="267">
        <v>13855</v>
      </c>
      <c r="E71" s="267">
        <v>15210</v>
      </c>
      <c r="F71" s="268">
        <v>15807.389219999999</v>
      </c>
      <c r="G71" s="308">
        <v>17646.71832</v>
      </c>
      <c r="H71" s="317">
        <v>17952.906299999999</v>
      </c>
      <c r="I71" s="318">
        <f>(G71-C71)/C71</f>
        <v>1.0320956149239982</v>
      </c>
      <c r="J71" s="9">
        <f t="shared" si="5"/>
        <v>1.7350986990764115E-2</v>
      </c>
    </row>
    <row r="72" spans="1:10">
      <c r="A72" s="32">
        <v>43</v>
      </c>
      <c r="B72" s="63" t="s">
        <v>1569</v>
      </c>
      <c r="C72" s="115"/>
      <c r="D72" s="63"/>
      <c r="E72" s="63"/>
      <c r="F72" s="63"/>
      <c r="G72" s="63"/>
      <c r="H72" s="103">
        <v>16460.689999999999</v>
      </c>
      <c r="I72" s="6"/>
      <c r="J72" s="9"/>
    </row>
    <row r="73" spans="1:10">
      <c r="A73" s="32">
        <v>44</v>
      </c>
      <c r="B73" s="75" t="s">
        <v>208</v>
      </c>
      <c r="C73" s="267">
        <v>10988</v>
      </c>
      <c r="D73" s="267">
        <v>10170</v>
      </c>
      <c r="E73" s="267">
        <v>8496</v>
      </c>
      <c r="F73" s="268">
        <v>9400</v>
      </c>
      <c r="G73" s="308">
        <v>9485.8870000000006</v>
      </c>
      <c r="H73" s="317">
        <v>13591.642174000001</v>
      </c>
      <c r="I73" s="318">
        <f>(G73-C73)/C73</f>
        <v>-0.13670485984710587</v>
      </c>
      <c r="J73" s="9">
        <f t="shared" si="5"/>
        <v>0.43282775495849779</v>
      </c>
    </row>
    <row r="74" spans="1:10">
      <c r="A74" s="32">
        <v>45</v>
      </c>
      <c r="B74" s="75" t="s">
        <v>1460</v>
      </c>
      <c r="C74" s="267">
        <v>7347</v>
      </c>
      <c r="D74" s="267">
        <v>41300</v>
      </c>
      <c r="E74" s="267">
        <v>7066</v>
      </c>
      <c r="F74" s="267">
        <v>14096.24</v>
      </c>
      <c r="G74" s="308">
        <v>14096.24</v>
      </c>
      <c r="H74" s="317">
        <v>11569.03</v>
      </c>
      <c r="I74" s="318">
        <f>(G74-C74)/C74</f>
        <v>0.91863890023138695</v>
      </c>
      <c r="J74" s="9">
        <f t="shared" si="5"/>
        <v>-0.17928256045583782</v>
      </c>
    </row>
    <row r="75" spans="1:10">
      <c r="A75" s="32">
        <v>46</v>
      </c>
      <c r="B75" s="66" t="s">
        <v>1273</v>
      </c>
      <c r="C75" s="128">
        <v>9642.2000000000007</v>
      </c>
      <c r="D75" s="128">
        <v>9553.01</v>
      </c>
      <c r="E75" s="128">
        <v>10194.65</v>
      </c>
      <c r="F75" s="127">
        <v>9147.93</v>
      </c>
      <c r="G75" s="307">
        <v>9236.27</v>
      </c>
      <c r="H75" s="228">
        <v>9202.69</v>
      </c>
      <c r="I75" s="9">
        <f>(G75-C75)/C75</f>
        <v>-4.2099313434693357E-2</v>
      </c>
      <c r="J75" s="9">
        <f t="shared" si="5"/>
        <v>-3.6356667789053292E-3</v>
      </c>
    </row>
    <row r="76" spans="1:10">
      <c r="A76" s="32">
        <v>47</v>
      </c>
      <c r="B76" s="445" t="s">
        <v>1659</v>
      </c>
      <c r="C76" s="453"/>
      <c r="D76" s="448"/>
      <c r="E76" s="448"/>
      <c r="F76" s="449"/>
      <c r="G76" s="450"/>
      <c r="H76" s="448">
        <v>8066.79</v>
      </c>
      <c r="I76" s="451"/>
      <c r="J76" s="9"/>
    </row>
    <row r="77" spans="1:10">
      <c r="A77" s="32">
        <v>49</v>
      </c>
      <c r="B77" s="6" t="s">
        <v>2297</v>
      </c>
      <c r="C77" s="111">
        <v>57142.2</v>
      </c>
      <c r="D77" s="111">
        <v>63308.29</v>
      </c>
      <c r="E77" s="111">
        <v>64133.5</v>
      </c>
      <c r="F77" s="46">
        <v>61128.080999999998</v>
      </c>
      <c r="G77" s="310">
        <v>11937.60269</v>
      </c>
      <c r="H77" s="224">
        <v>7867.6298999999999</v>
      </c>
      <c r="I77" s="9">
        <f t="shared" ref="I77:I82" si="6">(G77-C77)/C77</f>
        <v>-0.7910895504548302</v>
      </c>
      <c r="J77" s="9">
        <f t="shared" si="5"/>
        <v>-0.34093719615994356</v>
      </c>
    </row>
    <row r="78" spans="1:10">
      <c r="B78" s="66" t="s">
        <v>1461</v>
      </c>
      <c r="C78" s="128">
        <v>25600</v>
      </c>
      <c r="D78" s="128">
        <v>30013.200000000001</v>
      </c>
      <c r="E78" s="128">
        <v>20860.112000000001</v>
      </c>
      <c r="F78" s="127">
        <v>17953</v>
      </c>
      <c r="G78" s="307">
        <v>14002</v>
      </c>
      <c r="H78" s="173"/>
      <c r="I78" s="9">
        <f t="shared" si="6"/>
        <v>-0.45304687500000002</v>
      </c>
      <c r="J78" s="9"/>
    </row>
    <row r="79" spans="1:10">
      <c r="B79" s="66" t="s">
        <v>207</v>
      </c>
      <c r="C79" s="128">
        <v>12056</v>
      </c>
      <c r="D79" s="128">
        <v>10165.4</v>
      </c>
      <c r="E79" s="128">
        <v>8439</v>
      </c>
      <c r="F79" s="127">
        <v>9935.24</v>
      </c>
      <c r="G79" s="307">
        <v>11508</v>
      </c>
      <c r="H79" s="173"/>
      <c r="I79" s="9">
        <f t="shared" si="6"/>
        <v>-4.5454545454545456E-2</v>
      </c>
      <c r="J79" s="9"/>
    </row>
    <row r="80" spans="1:10">
      <c r="B80" s="66" t="s">
        <v>271</v>
      </c>
      <c r="C80" s="128">
        <v>10369.11</v>
      </c>
      <c r="D80" s="128">
        <v>710</v>
      </c>
      <c r="E80" s="128">
        <v>9438</v>
      </c>
      <c r="F80" s="127">
        <v>9610</v>
      </c>
      <c r="G80" s="307">
        <v>6980</v>
      </c>
      <c r="H80" s="173"/>
      <c r="I80" s="9">
        <f t="shared" si="6"/>
        <v>-0.32684675926863543</v>
      </c>
      <c r="J80" s="9"/>
    </row>
    <row r="81" spans="2:11">
      <c r="B81" s="6" t="s">
        <v>1284</v>
      </c>
      <c r="C81" s="111">
        <v>35038</v>
      </c>
      <c r="D81" s="111">
        <v>20204</v>
      </c>
      <c r="E81" s="111">
        <v>8296</v>
      </c>
      <c r="F81" s="46">
        <v>14790</v>
      </c>
      <c r="G81" s="310">
        <v>6103</v>
      </c>
      <c r="H81" s="173"/>
      <c r="I81" s="9">
        <f t="shared" si="6"/>
        <v>-0.825817683657743</v>
      </c>
      <c r="J81" s="9"/>
    </row>
    <row r="82" spans="2:11">
      <c r="B82" s="29" t="s">
        <v>1363</v>
      </c>
      <c r="C82" s="130">
        <v>22843</v>
      </c>
      <c r="D82" s="130">
        <v>2083</v>
      </c>
      <c r="E82" s="130">
        <v>3873</v>
      </c>
      <c r="F82" s="69">
        <v>1266.79</v>
      </c>
      <c r="G82" s="309">
        <v>5034.13</v>
      </c>
      <c r="H82" s="173"/>
      <c r="I82" s="9">
        <f t="shared" si="6"/>
        <v>-0.77962045265508029</v>
      </c>
      <c r="J82" s="9"/>
    </row>
    <row r="83" spans="2:11" ht="12" customHeight="1">
      <c r="B83" s="6" t="s">
        <v>1608</v>
      </c>
      <c r="C83" s="117"/>
      <c r="D83" s="117">
        <v>3300</v>
      </c>
      <c r="E83" s="117">
        <v>14000</v>
      </c>
      <c r="F83" s="46">
        <v>14549.69</v>
      </c>
      <c r="G83" s="312">
        <v>4400</v>
      </c>
      <c r="H83" s="126"/>
      <c r="I83" s="9"/>
      <c r="J83" s="9"/>
      <c r="K83" s="118"/>
    </row>
    <row r="84" spans="2:11">
      <c r="B84" s="66" t="s">
        <v>2359</v>
      </c>
      <c r="C84" s="128">
        <v>58816.733</v>
      </c>
      <c r="D84" s="128">
        <v>42674.131000000001</v>
      </c>
      <c r="E84" s="128">
        <v>57325.8</v>
      </c>
      <c r="F84" s="127">
        <v>55780.78</v>
      </c>
      <c r="G84" s="313">
        <v>0</v>
      </c>
      <c r="H84" s="178"/>
      <c r="I84" s="9">
        <f>(G84-C84)/C84</f>
        <v>-1</v>
      </c>
      <c r="J84" s="9"/>
    </row>
    <row r="85" spans="2:11">
      <c r="B85" s="6" t="s">
        <v>1708</v>
      </c>
      <c r="C85" s="111">
        <v>36150.129999999997</v>
      </c>
      <c r="D85" s="111">
        <v>33695.879999999997</v>
      </c>
      <c r="E85" s="111">
        <v>31433.48</v>
      </c>
      <c r="F85" s="46">
        <v>31135.452700000002</v>
      </c>
      <c r="G85" s="310" t="s">
        <v>2513</v>
      </c>
      <c r="H85" s="173"/>
      <c r="I85" s="9"/>
      <c r="J85" s="9"/>
    </row>
    <row r="86" spans="2:11">
      <c r="B86" s="6" t="s">
        <v>24</v>
      </c>
      <c r="C86" s="111">
        <v>14444.629000000001</v>
      </c>
      <c r="D86" s="111">
        <v>6854.0644840000004</v>
      </c>
      <c r="E86" s="122" t="s">
        <v>2513</v>
      </c>
      <c r="F86" s="122" t="s">
        <v>2513</v>
      </c>
      <c r="G86" s="310" t="s">
        <v>2513</v>
      </c>
      <c r="H86" s="173"/>
      <c r="I86" s="9"/>
      <c r="J86" s="9"/>
    </row>
    <row r="87" spans="2:11">
      <c r="B87" s="29" t="s">
        <v>2455</v>
      </c>
      <c r="C87" s="130">
        <v>190000</v>
      </c>
      <c r="D87" s="130">
        <v>14000</v>
      </c>
      <c r="E87" s="130">
        <v>15000</v>
      </c>
      <c r="F87" s="143" t="s">
        <v>2370</v>
      </c>
      <c r="G87" s="309" t="s">
        <v>2370</v>
      </c>
      <c r="H87" s="173"/>
      <c r="I87" s="9"/>
      <c r="J87" s="9"/>
    </row>
    <row r="88" spans="2:11">
      <c r="B88" s="6" t="s">
        <v>2325</v>
      </c>
      <c r="C88" s="111">
        <v>84945.7</v>
      </c>
      <c r="D88" s="111">
        <v>93866.4</v>
      </c>
      <c r="E88" s="111">
        <v>25263.15</v>
      </c>
      <c r="F88" s="46">
        <v>31220.94</v>
      </c>
      <c r="G88" s="310" t="s">
        <v>2370</v>
      </c>
      <c r="H88" s="173"/>
      <c r="I88" s="9"/>
      <c r="J88" s="9"/>
    </row>
    <row r="89" spans="2:11">
      <c r="B89" s="66" t="s">
        <v>2438</v>
      </c>
      <c r="C89" s="128">
        <v>44439.550999999999</v>
      </c>
      <c r="D89" s="128">
        <v>52726.240400000002</v>
      </c>
      <c r="E89" s="128">
        <v>19450.620999999999</v>
      </c>
      <c r="F89" s="142" t="s">
        <v>2370</v>
      </c>
      <c r="G89" s="307" t="s">
        <v>2370</v>
      </c>
      <c r="H89" s="173"/>
      <c r="I89" s="9"/>
      <c r="J89" s="9"/>
    </row>
    <row r="90" spans="2:11">
      <c r="B90" s="6" t="s">
        <v>1044</v>
      </c>
      <c r="C90" s="111">
        <v>7592.64</v>
      </c>
      <c r="D90" s="111">
        <v>6951.39</v>
      </c>
      <c r="E90" s="111">
        <v>1600.7159999999999</v>
      </c>
      <c r="F90" s="46">
        <v>6425.2402000000002</v>
      </c>
      <c r="G90" s="310" t="s">
        <v>2370</v>
      </c>
      <c r="H90" s="173"/>
      <c r="I90" s="9"/>
      <c r="J90" s="9"/>
    </row>
    <row r="91" spans="2:11">
      <c r="B91" s="66" t="s">
        <v>2458</v>
      </c>
      <c r="C91" s="128">
        <v>25112.52</v>
      </c>
      <c r="D91" s="128">
        <v>36558.879999999997</v>
      </c>
      <c r="E91" s="128">
        <v>30788.21</v>
      </c>
      <c r="F91" s="127">
        <v>14584.9</v>
      </c>
      <c r="G91" s="307" t="s">
        <v>2370</v>
      </c>
      <c r="H91" s="173"/>
      <c r="I91" s="9"/>
      <c r="J91" s="9"/>
    </row>
    <row r="92" spans="2:11">
      <c r="B92" s="6" t="s">
        <v>1523</v>
      </c>
      <c r="C92" s="111">
        <v>10154.01</v>
      </c>
      <c r="D92" s="111">
        <v>11719.7</v>
      </c>
      <c r="E92" s="111">
        <v>10755.93</v>
      </c>
      <c r="F92" s="46">
        <v>9831.8772000000008</v>
      </c>
      <c r="G92" s="310" t="s">
        <v>2370</v>
      </c>
      <c r="H92" s="173"/>
      <c r="I92" s="9"/>
      <c r="J92" s="9"/>
    </row>
    <row r="93" spans="2:11">
      <c r="B93" s="2" t="s">
        <v>2520</v>
      </c>
      <c r="H93" s="301"/>
    </row>
    <row r="94" spans="2:11">
      <c r="B94" s="32" t="s">
        <v>2436</v>
      </c>
    </row>
    <row r="95" spans="2:11">
      <c r="B95" s="32" t="s">
        <v>2525</v>
      </c>
    </row>
    <row r="96" spans="2:11">
      <c r="B96" s="32" t="s">
        <v>2379</v>
      </c>
    </row>
    <row r="97" spans="2:6">
      <c r="B97" s="63" t="s">
        <v>2380</v>
      </c>
      <c r="C97" s="115"/>
      <c r="D97" s="115"/>
      <c r="E97" s="116"/>
      <c r="F97" s="63"/>
    </row>
    <row r="98" spans="2:6">
      <c r="B98" s="63" t="s">
        <v>2522</v>
      </c>
      <c r="C98" s="115"/>
      <c r="D98" s="115"/>
      <c r="E98" s="116"/>
      <c r="F98" s="63"/>
    </row>
    <row r="99" spans="2:6">
      <c r="B99" s="63" t="s">
        <v>2636</v>
      </c>
      <c r="C99" s="115"/>
      <c r="D99" s="115"/>
      <c r="E99" s="116"/>
      <c r="F99" s="63"/>
    </row>
    <row r="100" spans="2:6">
      <c r="B100" s="63" t="s">
        <v>2402</v>
      </c>
      <c r="C100" s="115"/>
      <c r="D100" s="115"/>
      <c r="E100" s="116"/>
      <c r="F100" s="63"/>
    </row>
    <row r="101" spans="2:6">
      <c r="B101" s="32" t="s">
        <v>2496</v>
      </c>
    </row>
  </sheetData>
  <sortState ref="A13:H67">
    <sortCondition descending="1" ref="F14:F67"/>
  </sortState>
  <phoneticPr fontId="3" type="noConversion"/>
  <pageMargins left="0.75000000000000011" right="0.75000000000000011" top="0.57000000000000006" bottom="0.54" header="0.5" footer="0.5"/>
  <pageSetup paperSize="1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9"/>
  <sheetViews>
    <sheetView view="pageLayout" zoomScale="150" workbookViewId="0">
      <selection activeCell="B21" sqref="B21"/>
    </sheetView>
  </sheetViews>
  <sheetFormatPr baseColWidth="10" defaultRowHeight="11" x14ac:dyDescent="0"/>
  <cols>
    <col min="1" max="1" width="4.28515625" style="32" customWidth="1"/>
    <col min="2" max="2" width="16.7109375" style="32" customWidth="1"/>
    <col min="3" max="3" width="27.140625" style="32" customWidth="1"/>
    <col min="4" max="7" width="7.7109375" style="32" bestFit="1" customWidth="1"/>
    <col min="8" max="8" width="8" style="32" bestFit="1" customWidth="1"/>
    <col min="9" max="9" width="7.7109375" style="32" bestFit="1" customWidth="1"/>
    <col min="10" max="10" width="5.42578125" style="32" bestFit="1" customWidth="1"/>
    <col min="11" max="11" width="7.7109375" style="32" customWidth="1"/>
    <col min="12" max="16384" width="10.7109375" style="32"/>
  </cols>
  <sheetData>
    <row r="1" spans="1:11">
      <c r="C1" s="2" t="s">
        <v>15</v>
      </c>
    </row>
    <row r="3" spans="1:11">
      <c r="C3" s="32" t="s">
        <v>2646</v>
      </c>
      <c r="D3" s="112"/>
      <c r="E3" s="112"/>
      <c r="F3" s="109"/>
      <c r="H3" s="124"/>
      <c r="I3" s="124"/>
    </row>
    <row r="4" spans="1:11">
      <c r="D4" s="113" t="s">
        <v>2610</v>
      </c>
      <c r="E4" s="113" t="s">
        <v>2611</v>
      </c>
      <c r="F4" s="154" t="s">
        <v>2612</v>
      </c>
      <c r="G4" s="22" t="s">
        <v>2613</v>
      </c>
      <c r="H4" s="125" t="s">
        <v>2614</v>
      </c>
      <c r="I4" s="237" t="s">
        <v>2578</v>
      </c>
      <c r="J4" s="82" t="s">
        <v>2615</v>
      </c>
    </row>
    <row r="5" spans="1:11">
      <c r="C5" s="79" t="s">
        <v>2616</v>
      </c>
      <c r="D5" s="232">
        <v>1341441437</v>
      </c>
      <c r="E5" s="232">
        <v>1239308669</v>
      </c>
      <c r="F5" s="232">
        <v>1342865425</v>
      </c>
      <c r="G5" s="232">
        <v>1328400761</v>
      </c>
      <c r="H5" s="232">
        <v>1314286078</v>
      </c>
      <c r="I5" s="363">
        <v>1273796254</v>
      </c>
      <c r="J5" s="86">
        <f>(I5-E5)/E5</f>
        <v>2.782808340058501E-2</v>
      </c>
    </row>
    <row r="6" spans="1:11">
      <c r="C6" s="79" t="s">
        <v>2605</v>
      </c>
      <c r="D6" s="232">
        <v>634645426</v>
      </c>
      <c r="E6" s="232">
        <v>602208000</v>
      </c>
      <c r="F6" s="232">
        <v>590000000</v>
      </c>
      <c r="G6" s="232">
        <v>580000000</v>
      </c>
      <c r="H6" s="232">
        <v>530000000</v>
      </c>
      <c r="I6" s="184">
        <v>540000000</v>
      </c>
      <c r="J6" s="86">
        <f>(I6-E6)/E6</f>
        <v>-0.10329985652797705</v>
      </c>
    </row>
    <row r="7" spans="1:11">
      <c r="C7" s="79" t="s">
        <v>2606</v>
      </c>
      <c r="D7" s="57">
        <f t="shared" ref="D7:I7" si="0">D6/D5</f>
        <v>0.47310706863157681</v>
      </c>
      <c r="E7" s="57">
        <f t="shared" si="0"/>
        <v>0.48592252686001342</v>
      </c>
      <c r="F7" s="57">
        <f t="shared" si="0"/>
        <v>0.43935899235770404</v>
      </c>
      <c r="G7" s="57">
        <f t="shared" si="0"/>
        <v>0.43661522714228557</v>
      </c>
      <c r="H7" s="57">
        <f t="shared" si="0"/>
        <v>0.40326075796718591</v>
      </c>
      <c r="I7" s="57">
        <f t="shared" si="0"/>
        <v>0.423929649898311</v>
      </c>
      <c r="J7" s="4"/>
    </row>
    <row r="8" spans="1:11">
      <c r="C8" s="83"/>
      <c r="D8" s="114"/>
      <c r="E8" s="112"/>
      <c r="F8" s="109"/>
      <c r="H8" s="124"/>
      <c r="I8" s="124"/>
      <c r="J8" s="4"/>
    </row>
    <row r="9" spans="1:11">
      <c r="C9" s="2" t="s">
        <v>2607</v>
      </c>
    </row>
    <row r="10" spans="1:11">
      <c r="C10" s="32" t="s">
        <v>2644</v>
      </c>
    </row>
    <row r="11" spans="1:11">
      <c r="C11" s="32" t="s">
        <v>2643</v>
      </c>
    </row>
    <row r="14" spans="1:11">
      <c r="B14" s="17" t="s">
        <v>2608</v>
      </c>
      <c r="C14" s="17" t="s">
        <v>2609</v>
      </c>
      <c r="D14" s="17" t="s">
        <v>2532</v>
      </c>
      <c r="E14" s="17" t="s">
        <v>2533</v>
      </c>
      <c r="F14" s="17" t="s">
        <v>2612</v>
      </c>
      <c r="G14" s="17" t="s">
        <v>2613</v>
      </c>
      <c r="H14" s="17" t="s">
        <v>2614</v>
      </c>
      <c r="I14" s="296" t="s">
        <v>2578</v>
      </c>
      <c r="J14" s="17" t="s">
        <v>2661</v>
      </c>
      <c r="K14" s="17" t="s">
        <v>2662</v>
      </c>
    </row>
    <row r="15" spans="1:11">
      <c r="A15" s="32">
        <v>1</v>
      </c>
      <c r="B15" s="259" t="s">
        <v>2536</v>
      </c>
      <c r="C15" s="259" t="s">
        <v>1970</v>
      </c>
      <c r="D15" s="260">
        <v>66300434</v>
      </c>
      <c r="E15" s="260">
        <v>56400462</v>
      </c>
      <c r="F15" s="260">
        <v>52068571</v>
      </c>
      <c r="G15" s="260">
        <v>56185883.057250001</v>
      </c>
      <c r="H15" s="260">
        <v>49302564.850000001</v>
      </c>
      <c r="I15" s="262">
        <v>60130651.640000001</v>
      </c>
      <c r="J15" s="27">
        <f t="shared" ref="J15:J34" si="1">(I15-E15)/E15</f>
        <v>6.6137572419176296E-2</v>
      </c>
      <c r="K15" s="9">
        <f>(I15-H15)/H15</f>
        <v>0.21962522280420466</v>
      </c>
    </row>
    <row r="16" spans="1:11">
      <c r="A16" s="32">
        <v>2</v>
      </c>
      <c r="B16" s="29" t="s">
        <v>2535</v>
      </c>
      <c r="C16" s="29" t="s">
        <v>2089</v>
      </c>
      <c r="D16" s="104">
        <v>69600735</v>
      </c>
      <c r="E16" s="104">
        <v>73408802.290000007</v>
      </c>
      <c r="F16" s="104">
        <v>62297665</v>
      </c>
      <c r="G16" s="104">
        <v>73200560</v>
      </c>
      <c r="H16" s="104">
        <v>63338886.700000003</v>
      </c>
      <c r="I16" s="257">
        <v>58996541.130000003</v>
      </c>
      <c r="J16" s="27">
        <f t="shared" si="1"/>
        <v>-0.19632878769857401</v>
      </c>
      <c r="K16" s="9">
        <f t="shared" ref="K16:K31" si="2">(I16-H16)/H16</f>
        <v>-6.8557339672975337E-2</v>
      </c>
    </row>
    <row r="17" spans="1:11">
      <c r="A17" s="32">
        <v>3</v>
      </c>
      <c r="B17" s="29" t="s">
        <v>2537</v>
      </c>
      <c r="C17" s="29" t="s">
        <v>1995</v>
      </c>
      <c r="D17" s="104">
        <v>39000000</v>
      </c>
      <c r="E17" s="104">
        <v>35000000</v>
      </c>
      <c r="F17" s="104">
        <v>46000000</v>
      </c>
      <c r="G17" s="104">
        <v>45000000</v>
      </c>
      <c r="H17" s="104">
        <v>39000000</v>
      </c>
      <c r="I17" s="257">
        <v>45000000</v>
      </c>
      <c r="J17" s="27">
        <f t="shared" si="1"/>
        <v>0.2857142857142857</v>
      </c>
      <c r="K17" s="9">
        <f t="shared" si="2"/>
        <v>0.15384615384615385</v>
      </c>
    </row>
    <row r="18" spans="1:11">
      <c r="A18" s="32">
        <v>4</v>
      </c>
      <c r="B18" s="66" t="s">
        <v>2632</v>
      </c>
      <c r="C18" s="66" t="s">
        <v>1896</v>
      </c>
      <c r="D18" s="103">
        <v>32902120</v>
      </c>
      <c r="E18" s="103">
        <v>39902330</v>
      </c>
      <c r="F18" s="103">
        <v>35331538.100000001</v>
      </c>
      <c r="G18" s="103">
        <v>39000019.100000001</v>
      </c>
      <c r="H18" s="103">
        <v>38993541.299999997</v>
      </c>
      <c r="I18" s="257">
        <v>43304208.859999999</v>
      </c>
      <c r="J18" s="27">
        <f t="shared" si="1"/>
        <v>8.5255143246020959E-2</v>
      </c>
      <c r="K18" s="9">
        <f t="shared" si="2"/>
        <v>0.11054824507565315</v>
      </c>
    </row>
    <row r="19" spans="1:11">
      <c r="A19" s="32">
        <v>5</v>
      </c>
      <c r="B19" s="6" t="s">
        <v>2633</v>
      </c>
      <c r="C19" s="6" t="s">
        <v>1993</v>
      </c>
      <c r="D19" s="224">
        <v>30454747.600000001</v>
      </c>
      <c r="E19" s="224">
        <v>30276323</v>
      </c>
      <c r="F19" s="224">
        <v>24695139.640000001</v>
      </c>
      <c r="G19" s="224">
        <v>25809766.300000001</v>
      </c>
      <c r="H19" s="224">
        <v>29300006.129999999</v>
      </c>
      <c r="I19" s="257">
        <v>30400004.98</v>
      </c>
      <c r="J19" s="27">
        <f t="shared" si="1"/>
        <v>4.0851057111525877E-3</v>
      </c>
      <c r="K19" s="9">
        <f t="shared" si="2"/>
        <v>3.754261501241541E-2</v>
      </c>
    </row>
    <row r="20" spans="1:11">
      <c r="A20" s="32">
        <v>6</v>
      </c>
      <c r="B20" s="73" t="s">
        <v>2634</v>
      </c>
      <c r="C20" s="73" t="s">
        <v>1914</v>
      </c>
      <c r="D20" s="74">
        <v>36200034.399999999</v>
      </c>
      <c r="E20" s="74">
        <v>26020008.48</v>
      </c>
      <c r="F20" s="74">
        <v>25140006.43</v>
      </c>
      <c r="G20" s="74">
        <v>22730010.800000001</v>
      </c>
      <c r="H20" s="74">
        <v>28661044.510000002</v>
      </c>
      <c r="I20" s="264">
        <v>30193274.629999999</v>
      </c>
      <c r="J20" s="27">
        <f t="shared" si="1"/>
        <v>0.1603868097586415</v>
      </c>
      <c r="K20" s="9">
        <f t="shared" si="2"/>
        <v>5.3460372648505311E-2</v>
      </c>
    </row>
    <row r="21" spans="1:11">
      <c r="A21" s="32">
        <v>7</v>
      </c>
      <c r="B21" s="29" t="s">
        <v>2601</v>
      </c>
      <c r="C21" s="29" t="s">
        <v>1778</v>
      </c>
      <c r="D21" s="104">
        <v>37037738</v>
      </c>
      <c r="E21" s="104">
        <v>29155628</v>
      </c>
      <c r="F21" s="104">
        <v>33295054</v>
      </c>
      <c r="G21" s="104">
        <v>25355289.550000001</v>
      </c>
      <c r="H21" s="104">
        <v>23305770.960000001</v>
      </c>
      <c r="I21" s="258">
        <v>27574866</v>
      </c>
      <c r="J21" s="27">
        <f t="shared" si="1"/>
        <v>-5.4218074122773137E-2</v>
      </c>
      <c r="K21" s="9">
        <f t="shared" si="2"/>
        <v>0.18317759353797403</v>
      </c>
    </row>
    <row r="22" spans="1:11">
      <c r="A22" s="32">
        <v>8</v>
      </c>
      <c r="B22" s="6" t="s">
        <v>2635</v>
      </c>
      <c r="C22" s="6" t="s">
        <v>1928</v>
      </c>
      <c r="D22" s="224">
        <v>27300000</v>
      </c>
      <c r="E22" s="224">
        <v>26500000</v>
      </c>
      <c r="F22" s="224">
        <v>26700000</v>
      </c>
      <c r="G22" s="224">
        <v>24900000</v>
      </c>
      <c r="H22" s="224">
        <v>27195000</v>
      </c>
      <c r="I22" s="258">
        <v>26700000</v>
      </c>
      <c r="J22" s="27">
        <f t="shared" si="1"/>
        <v>7.5471698113207548E-3</v>
      </c>
      <c r="K22" s="9">
        <f t="shared" si="2"/>
        <v>-1.8201875344732488E-2</v>
      </c>
    </row>
    <row r="23" spans="1:11">
      <c r="A23" s="32">
        <v>9</v>
      </c>
      <c r="B23" s="29" t="s">
        <v>2535</v>
      </c>
      <c r="C23" s="29" t="s">
        <v>1730</v>
      </c>
      <c r="D23" s="104">
        <v>47946349</v>
      </c>
      <c r="E23" s="104">
        <v>39654401</v>
      </c>
      <c r="F23" s="104">
        <v>37952516</v>
      </c>
      <c r="G23" s="104">
        <v>39291697</v>
      </c>
      <c r="H23" s="104">
        <v>29677093.329999998</v>
      </c>
      <c r="I23" s="258">
        <v>26509211.920000002</v>
      </c>
      <c r="J23" s="27">
        <f t="shared" si="1"/>
        <v>-0.33149382536379751</v>
      </c>
      <c r="K23" s="9">
        <f t="shared" si="2"/>
        <v>-0.10674500277955613</v>
      </c>
    </row>
    <row r="24" spans="1:11">
      <c r="A24" s="32">
        <v>10</v>
      </c>
      <c r="B24" s="259" t="s">
        <v>2594</v>
      </c>
      <c r="C24" s="259" t="s">
        <v>1875</v>
      </c>
      <c r="D24" s="260">
        <v>23400035.300000001</v>
      </c>
      <c r="E24" s="260">
        <v>22600035.780000001</v>
      </c>
      <c r="F24" s="260">
        <v>24000006.800000001</v>
      </c>
      <c r="G24" s="260">
        <v>21800000.16</v>
      </c>
      <c r="H24" s="260">
        <v>22658388.16</v>
      </c>
      <c r="I24" s="261">
        <v>26176961.100000001</v>
      </c>
      <c r="J24" s="27">
        <f t="shared" si="1"/>
        <v>0.15827078128634717</v>
      </c>
      <c r="K24" s="9">
        <f t="shared" si="2"/>
        <v>0.1552878746340623</v>
      </c>
    </row>
    <row r="25" spans="1:11">
      <c r="A25" s="32">
        <v>11</v>
      </c>
      <c r="B25" s="6" t="s">
        <v>2595</v>
      </c>
      <c r="C25" s="6" t="s">
        <v>1952</v>
      </c>
      <c r="D25" s="224">
        <v>35000003.399999999</v>
      </c>
      <c r="E25" s="224">
        <v>25000006.899999999</v>
      </c>
      <c r="F25" s="224">
        <v>31000007.300000001</v>
      </c>
      <c r="G25" s="224">
        <v>25599678.079999998</v>
      </c>
      <c r="H25" s="224">
        <v>21600007.129999999</v>
      </c>
      <c r="I25" s="258">
        <v>24900006.710000001</v>
      </c>
      <c r="J25" s="27">
        <f t="shared" si="1"/>
        <v>-4.0000064959981119E-3</v>
      </c>
      <c r="K25" s="9">
        <f t="shared" si="2"/>
        <v>0.15277770790254375</v>
      </c>
    </row>
    <row r="26" spans="1:11">
      <c r="A26" s="32">
        <v>12</v>
      </c>
      <c r="B26" s="66" t="s">
        <v>2537</v>
      </c>
      <c r="C26" s="66" t="s">
        <v>2167</v>
      </c>
      <c r="D26" s="103">
        <v>21000000</v>
      </c>
      <c r="E26" s="103">
        <v>25000000</v>
      </c>
      <c r="F26" s="103">
        <v>21000000</v>
      </c>
      <c r="G26" s="103">
        <v>30753076</v>
      </c>
      <c r="H26" s="103">
        <v>24000000</v>
      </c>
      <c r="I26" s="258">
        <v>22000000</v>
      </c>
      <c r="J26" s="27">
        <f t="shared" si="1"/>
        <v>-0.12</v>
      </c>
      <c r="K26" s="9">
        <f t="shared" si="2"/>
        <v>-8.3333333333333329E-2</v>
      </c>
    </row>
    <row r="27" spans="1:11">
      <c r="A27" s="32">
        <v>13</v>
      </c>
      <c r="B27" s="259" t="s">
        <v>2597</v>
      </c>
      <c r="C27" s="259" t="s">
        <v>2596</v>
      </c>
      <c r="D27" s="260">
        <v>19760000</v>
      </c>
      <c r="E27" s="260">
        <v>19950000</v>
      </c>
      <c r="F27" s="260">
        <v>20400000</v>
      </c>
      <c r="G27" s="260">
        <v>19300000</v>
      </c>
      <c r="H27" s="260">
        <v>19064000</v>
      </c>
      <c r="I27" s="262">
        <v>18072000</v>
      </c>
      <c r="J27" s="27">
        <f t="shared" si="1"/>
        <v>-9.4135338345864655E-2</v>
      </c>
      <c r="K27" s="9">
        <f t="shared" si="2"/>
        <v>-5.2035249685270665E-2</v>
      </c>
    </row>
    <row r="28" spans="1:11">
      <c r="A28" s="32">
        <v>14</v>
      </c>
      <c r="B28" s="6" t="s">
        <v>2570</v>
      </c>
      <c r="C28" s="6" t="s">
        <v>2045</v>
      </c>
      <c r="D28" s="224">
        <v>16361326.23</v>
      </c>
      <c r="E28" s="224">
        <v>13155378.33</v>
      </c>
      <c r="F28" s="224">
        <v>15255434</v>
      </c>
      <c r="G28" s="224">
        <v>12401575.5</v>
      </c>
      <c r="H28" s="224">
        <v>15412540.699999999</v>
      </c>
      <c r="I28" s="258">
        <v>14300001.41</v>
      </c>
      <c r="J28" s="27">
        <f t="shared" si="1"/>
        <v>8.7007994090885263E-2</v>
      </c>
      <c r="K28" s="9">
        <f t="shared" si="2"/>
        <v>-7.2184029333982505E-2</v>
      </c>
    </row>
    <row r="29" spans="1:11">
      <c r="A29" s="32">
        <v>15</v>
      </c>
      <c r="B29" s="29" t="s">
        <v>2537</v>
      </c>
      <c r="C29" s="29" t="s">
        <v>1856</v>
      </c>
      <c r="D29" s="104">
        <v>20000000</v>
      </c>
      <c r="E29" s="104">
        <v>20000000</v>
      </c>
      <c r="F29" s="104">
        <v>17000000</v>
      </c>
      <c r="G29" s="104">
        <v>15000000</v>
      </c>
      <c r="H29" s="104">
        <v>16000000</v>
      </c>
      <c r="I29" s="258">
        <v>14000000</v>
      </c>
      <c r="J29" s="27">
        <f t="shared" si="1"/>
        <v>-0.3</v>
      </c>
      <c r="K29" s="9">
        <f t="shared" si="2"/>
        <v>-0.125</v>
      </c>
    </row>
    <row r="30" spans="1:11">
      <c r="A30" s="32">
        <v>16</v>
      </c>
      <c r="B30" s="73" t="s">
        <v>2650</v>
      </c>
      <c r="C30" s="73" t="s">
        <v>1926</v>
      </c>
      <c r="D30" s="74">
        <v>195070.851</v>
      </c>
      <c r="E30" s="74">
        <v>9485250.9613995999</v>
      </c>
      <c r="F30" s="74">
        <v>10813659.5</v>
      </c>
      <c r="G30" s="74">
        <v>15745262.53328</v>
      </c>
      <c r="H30" s="74">
        <v>10725631.97783</v>
      </c>
      <c r="I30" s="264">
        <v>13872785.179</v>
      </c>
      <c r="J30" s="27">
        <f t="shared" si="1"/>
        <v>0.46256385154758156</v>
      </c>
      <c r="K30" s="9">
        <f t="shared" si="2"/>
        <v>0.29342356773709927</v>
      </c>
    </row>
    <row r="31" spans="1:11">
      <c r="A31" s="32">
        <v>17</v>
      </c>
      <c r="B31" s="259" t="s">
        <v>2568</v>
      </c>
      <c r="C31" s="259" t="s">
        <v>2534</v>
      </c>
      <c r="D31" s="260">
        <v>12858183</v>
      </c>
      <c r="E31" s="260">
        <v>13034404</v>
      </c>
      <c r="F31" s="263">
        <v>12083867</v>
      </c>
      <c r="G31" s="260">
        <v>12194804</v>
      </c>
      <c r="H31" s="260">
        <v>12879476</v>
      </c>
      <c r="I31" s="261">
        <v>13791579.300000001</v>
      </c>
      <c r="J31" s="299">
        <f t="shared" si="1"/>
        <v>5.8090519520493669E-2</v>
      </c>
      <c r="K31" s="9">
        <f t="shared" si="2"/>
        <v>7.0818354721884705E-2</v>
      </c>
    </row>
    <row r="32" spans="1:11">
      <c r="A32" s="32">
        <v>18</v>
      </c>
      <c r="B32" s="73" t="s">
        <v>2569</v>
      </c>
      <c r="C32" s="73" t="s">
        <v>1953</v>
      </c>
      <c r="D32" s="74">
        <v>19900078.399999999</v>
      </c>
      <c r="E32" s="74">
        <v>23221819.210000001</v>
      </c>
      <c r="F32" s="74">
        <v>22900027.699999999</v>
      </c>
      <c r="G32" s="74">
        <v>16300031</v>
      </c>
      <c r="H32" s="74">
        <v>13600031</v>
      </c>
      <c r="I32" s="264">
        <v>12500009.5</v>
      </c>
      <c r="J32" s="27">
        <f t="shared" si="1"/>
        <v>-0.46171273719084305</v>
      </c>
      <c r="K32" s="6"/>
    </row>
    <row r="33" spans="1:11">
      <c r="A33" s="32">
        <v>19</v>
      </c>
      <c r="B33" s="6" t="s">
        <v>2567</v>
      </c>
      <c r="C33" s="6" t="s">
        <v>2210</v>
      </c>
      <c r="D33" s="224">
        <v>15000004.699999999</v>
      </c>
      <c r="E33" s="224">
        <v>19000004.800000001</v>
      </c>
      <c r="F33" s="224">
        <v>16000006.6</v>
      </c>
      <c r="G33" s="224">
        <v>14224393.9</v>
      </c>
      <c r="H33" s="224">
        <v>12500005.6</v>
      </c>
      <c r="I33" s="258">
        <v>8200004.3499999996</v>
      </c>
      <c r="J33" s="27">
        <f t="shared" si="1"/>
        <v>-0.56842093271471172</v>
      </c>
      <c r="K33" s="6"/>
    </row>
    <row r="34" spans="1:11">
      <c r="A34" s="32">
        <v>20</v>
      </c>
      <c r="B34" s="6" t="s">
        <v>2598</v>
      </c>
      <c r="C34" s="6" t="s">
        <v>2474</v>
      </c>
      <c r="D34" s="224">
        <v>8790810.5999999996</v>
      </c>
      <c r="E34" s="224">
        <v>8148657.2000000002</v>
      </c>
      <c r="F34" s="224">
        <v>11939821.07</v>
      </c>
      <c r="G34" s="224">
        <v>8603897.7699999996</v>
      </c>
      <c r="H34" s="224">
        <v>6500041.6100000003</v>
      </c>
      <c r="I34" s="108">
        <v>6306912.7599999998</v>
      </c>
      <c r="J34" s="27">
        <f t="shared" si="1"/>
        <v>-0.22601815180052001</v>
      </c>
      <c r="K34" s="6"/>
    </row>
    <row r="35" spans="1:11">
      <c r="A35" s="32">
        <v>21</v>
      </c>
      <c r="B35" s="6" t="s">
        <v>2683</v>
      </c>
      <c r="C35" s="6" t="s">
        <v>1960</v>
      </c>
      <c r="D35" s="224">
        <v>8776838.8000000007</v>
      </c>
      <c r="E35" s="224">
        <v>10998803.23</v>
      </c>
      <c r="F35" s="224">
        <v>9029249.9499999993</v>
      </c>
      <c r="G35" s="224">
        <v>8736303.3000000007</v>
      </c>
      <c r="H35" s="224">
        <v>8490656.3699999992</v>
      </c>
      <c r="I35" s="108">
        <v>6020002.7599999998</v>
      </c>
      <c r="J35" s="9"/>
      <c r="K35" s="6"/>
    </row>
    <row r="36" spans="1:11">
      <c r="A36" s="32">
        <v>22</v>
      </c>
      <c r="B36" s="66" t="s">
        <v>2495</v>
      </c>
      <c r="C36" s="66" t="s">
        <v>1835</v>
      </c>
      <c r="D36" s="103">
        <v>6017785.9000000004</v>
      </c>
      <c r="E36" s="103">
        <v>9317205.5899999999</v>
      </c>
      <c r="F36" s="103">
        <v>6022371.4299999997</v>
      </c>
      <c r="G36" s="103">
        <v>7562640.8899999997</v>
      </c>
      <c r="H36" s="103">
        <v>6950004.2400000002</v>
      </c>
      <c r="I36" s="300">
        <v>5870003.4699999997</v>
      </c>
      <c r="J36" s="210"/>
      <c r="K36" s="6"/>
    </row>
    <row r="37" spans="1:11">
      <c r="A37" s="32">
        <v>23</v>
      </c>
      <c r="B37" s="6" t="s">
        <v>2682</v>
      </c>
      <c r="C37" s="6" t="s">
        <v>1741</v>
      </c>
      <c r="D37" s="224">
        <v>7900001.5999999996</v>
      </c>
      <c r="E37" s="224">
        <v>5300001.7</v>
      </c>
      <c r="F37" s="224">
        <v>7500001.7000000002</v>
      </c>
      <c r="G37" s="224">
        <v>5799707.7300000004</v>
      </c>
      <c r="H37" s="224">
        <v>6580000.7520000003</v>
      </c>
      <c r="I37" s="300">
        <v>5540000.602</v>
      </c>
      <c r="J37" s="9"/>
      <c r="K37" s="6"/>
    </row>
    <row r="38" spans="1:11">
      <c r="A38" s="32">
        <v>25</v>
      </c>
      <c r="B38" s="6" t="s">
        <v>2634</v>
      </c>
      <c r="C38" s="6" t="s">
        <v>1751</v>
      </c>
      <c r="D38" s="224">
        <v>6290005.5899999999</v>
      </c>
      <c r="E38" s="224">
        <v>2400003.94</v>
      </c>
      <c r="F38" s="224">
        <v>3150003.69</v>
      </c>
      <c r="G38" s="224">
        <v>3220001.22</v>
      </c>
      <c r="H38" s="224">
        <v>3389427.64</v>
      </c>
      <c r="I38" s="300">
        <v>795910.59</v>
      </c>
      <c r="J38" s="9"/>
      <c r="K38" s="6"/>
    </row>
    <row r="39" spans="1:11">
      <c r="A39" s="32">
        <v>24</v>
      </c>
      <c r="B39" s="6" t="s">
        <v>2548</v>
      </c>
      <c r="C39" s="6" t="s">
        <v>1363</v>
      </c>
      <c r="D39" s="224">
        <v>1733001.02</v>
      </c>
      <c r="E39" s="224">
        <v>2012001.33</v>
      </c>
      <c r="F39" s="224">
        <v>1634799.23</v>
      </c>
      <c r="G39" s="224">
        <v>1589104.65</v>
      </c>
      <c r="H39" s="224">
        <v>1854223.09</v>
      </c>
      <c r="I39" s="108">
        <v>1980736.24</v>
      </c>
      <c r="J39" s="9"/>
      <c r="K39" s="6"/>
    </row>
    <row r="40" spans="1:11">
      <c r="A40" s="32">
        <v>26</v>
      </c>
      <c r="B40" s="6" t="s">
        <v>2550</v>
      </c>
      <c r="C40" s="6" t="s">
        <v>2549</v>
      </c>
      <c r="D40" s="224">
        <v>3340039.3</v>
      </c>
      <c r="E40" s="224">
        <v>368000.1</v>
      </c>
      <c r="F40" s="224">
        <v>1535144.5719999999</v>
      </c>
      <c r="G40" s="224">
        <v>1630008.5530000001</v>
      </c>
      <c r="H40" s="224">
        <v>1708118.1964700001</v>
      </c>
      <c r="I40" s="108">
        <v>418300.46299999999</v>
      </c>
      <c r="J40" s="9"/>
      <c r="K40" s="6"/>
    </row>
    <row r="41" spans="1:11">
      <c r="A41" s="32">
        <v>27</v>
      </c>
      <c r="B41" s="6" t="s">
        <v>2551</v>
      </c>
      <c r="C41" s="6" t="s">
        <v>1496</v>
      </c>
      <c r="D41" s="224">
        <v>179000</v>
      </c>
      <c r="E41" s="224">
        <v>208000</v>
      </c>
      <c r="F41" s="224">
        <v>211706.94</v>
      </c>
      <c r="G41" s="224">
        <v>212736.986594619</v>
      </c>
      <c r="H41" s="224">
        <v>187148.6457702</v>
      </c>
      <c r="I41" s="300">
        <v>195733.44689600001</v>
      </c>
      <c r="J41" s="9"/>
      <c r="K41" s="6"/>
    </row>
    <row r="42" spans="1:11">
      <c r="A42" s="32">
        <v>28</v>
      </c>
      <c r="B42" s="6" t="s">
        <v>2551</v>
      </c>
      <c r="C42" s="6" t="s">
        <v>1370</v>
      </c>
      <c r="D42" s="224">
        <v>189619</v>
      </c>
      <c r="E42" s="224">
        <v>189000</v>
      </c>
      <c r="F42" s="224">
        <v>175164.17</v>
      </c>
      <c r="G42" s="224">
        <v>164837.313402</v>
      </c>
      <c r="H42" s="224">
        <v>99069.588489999995</v>
      </c>
      <c r="I42" s="300">
        <v>96151.469800000006</v>
      </c>
      <c r="J42" s="9"/>
      <c r="K42" s="6"/>
    </row>
    <row r="43" spans="1:11">
      <c r="A43" s="32">
        <v>29</v>
      </c>
      <c r="B43" s="6" t="s">
        <v>2552</v>
      </c>
      <c r="C43" s="6" t="s">
        <v>2663</v>
      </c>
      <c r="D43" s="224">
        <v>70301</v>
      </c>
      <c r="E43" s="224">
        <v>57757</v>
      </c>
      <c r="F43" s="224">
        <v>40049</v>
      </c>
      <c r="G43" s="224">
        <v>74958</v>
      </c>
      <c r="H43" s="224">
        <v>57759</v>
      </c>
      <c r="I43" s="108">
        <v>65880</v>
      </c>
      <c r="J43" s="9"/>
      <c r="K43" s="6"/>
    </row>
    <row r="44" spans="1:11">
      <c r="A44" s="32">
        <v>30</v>
      </c>
      <c r="B44" s="6" t="s">
        <v>2553</v>
      </c>
      <c r="C44" s="6" t="s">
        <v>1600</v>
      </c>
      <c r="D44" s="224">
        <v>46443.199999999997</v>
      </c>
      <c r="E44" s="224">
        <v>42965.3</v>
      </c>
      <c r="F44" s="224">
        <v>48471.22</v>
      </c>
      <c r="G44" s="224">
        <v>52982.239000000001</v>
      </c>
      <c r="H44" s="224">
        <v>57200.249000000003</v>
      </c>
      <c r="I44" s="108">
        <v>48800.425999999999</v>
      </c>
      <c r="J44" s="9"/>
      <c r="K44" s="6"/>
    </row>
    <row r="45" spans="1:11">
      <c r="B45" s="6" t="s">
        <v>2495</v>
      </c>
      <c r="C45" s="6" t="s">
        <v>2458</v>
      </c>
      <c r="D45" s="224">
        <v>7741987.5099999998</v>
      </c>
      <c r="E45" s="224">
        <v>7652598.1699999999</v>
      </c>
      <c r="F45" s="224">
        <v>4379310.1900000004</v>
      </c>
      <c r="G45" s="224">
        <v>2655776.08</v>
      </c>
      <c r="H45" s="6" t="s">
        <v>2556</v>
      </c>
      <c r="I45" s="297"/>
      <c r="J45" s="9"/>
      <c r="K45" s="6"/>
    </row>
    <row r="46" spans="1:11">
      <c r="B46" s="6" t="s">
        <v>2554</v>
      </c>
      <c r="C46" s="6" t="s">
        <v>211</v>
      </c>
      <c r="D46" s="224">
        <v>3217730</v>
      </c>
      <c r="E46" s="224">
        <v>2237757.3330000001</v>
      </c>
      <c r="F46" s="224">
        <v>2387769.8569999998</v>
      </c>
      <c r="G46" s="224">
        <v>1228617.74</v>
      </c>
      <c r="H46" s="234">
        <v>12000</v>
      </c>
      <c r="I46" s="298"/>
      <c r="J46" s="9"/>
      <c r="K46" s="6"/>
    </row>
    <row r="47" spans="1:11">
      <c r="B47" s="6" t="s">
        <v>2598</v>
      </c>
      <c r="C47" s="6" t="s">
        <v>2325</v>
      </c>
      <c r="D47" s="224">
        <v>2729179.6</v>
      </c>
      <c r="E47" s="224">
        <v>3106177.2</v>
      </c>
      <c r="F47" s="224">
        <v>929488.4</v>
      </c>
      <c r="G47" s="224">
        <v>827549.86</v>
      </c>
      <c r="H47" s="6" t="s">
        <v>2555</v>
      </c>
      <c r="I47" s="297"/>
      <c r="J47" s="9"/>
      <c r="K47" s="6"/>
    </row>
    <row r="48" spans="1:11">
      <c r="B48" s="2" t="s">
        <v>2565</v>
      </c>
      <c r="J48" s="6"/>
      <c r="K48" s="6"/>
    </row>
    <row r="49" spans="2:11">
      <c r="B49" s="32" t="s">
        <v>2647</v>
      </c>
      <c r="J49" s="6"/>
      <c r="K49" s="6"/>
    </row>
  </sheetData>
  <phoneticPr fontId="3" type="noConversion"/>
  <pageMargins left="0.75000000000000011" right="0.75000000000000011" top="0.56000000000000005" bottom="0.58000000000000007" header="0.5" footer="0.5"/>
  <pageSetup paperSize="10" scale="97" fitToHeight="2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view="pageLayout" topLeftCell="A51" zoomScale="170" workbookViewId="0">
      <selection activeCell="B79" sqref="B79"/>
    </sheetView>
  </sheetViews>
  <sheetFormatPr baseColWidth="10" defaultRowHeight="11" x14ac:dyDescent="0"/>
  <cols>
    <col min="1" max="1" width="4.42578125" style="32" customWidth="1"/>
    <col min="2" max="2" width="31" style="1" bestFit="1" customWidth="1"/>
    <col min="3" max="3" width="7.140625" style="1" customWidth="1"/>
    <col min="4" max="4" width="5" style="1" customWidth="1"/>
    <col min="5" max="5" width="6.85546875" style="1" customWidth="1"/>
    <col min="6" max="6" width="6.85546875" style="96" customWidth="1"/>
    <col min="7" max="7" width="7.140625" style="1" customWidth="1"/>
    <col min="8" max="8" width="6.140625" style="1" customWidth="1"/>
    <col min="9" max="9" width="8" style="32" customWidth="1"/>
    <col min="10" max="10" width="7" style="5" bestFit="1" customWidth="1"/>
    <col min="11" max="16384" width="10.7109375" style="1"/>
  </cols>
  <sheetData>
    <row r="1" spans="2:10" s="32" customFormat="1">
      <c r="B1" s="49"/>
      <c r="F1" s="108"/>
      <c r="J1" s="5"/>
    </row>
    <row r="2" spans="2:10" s="32" customFormat="1">
      <c r="B2" s="49" t="s">
        <v>284</v>
      </c>
      <c r="F2" s="108"/>
      <c r="J2" s="5"/>
    </row>
    <row r="3" spans="2:10" s="32" customFormat="1">
      <c r="B3" s="51" t="s">
        <v>251</v>
      </c>
      <c r="F3" s="108"/>
      <c r="J3" s="5"/>
    </row>
    <row r="4" spans="2:10" s="32" customFormat="1">
      <c r="B4" s="51" t="s">
        <v>120</v>
      </c>
      <c r="F4" s="108"/>
      <c r="J4" s="5"/>
    </row>
    <row r="5" spans="2:10" s="32" customFormat="1">
      <c r="B5" s="51" t="s">
        <v>137</v>
      </c>
      <c r="F5" s="108"/>
      <c r="J5" s="5"/>
    </row>
    <row r="6" spans="2:10" s="32" customFormat="1">
      <c r="B6" s="32" t="s">
        <v>2592</v>
      </c>
      <c r="F6" s="108"/>
      <c r="J6" s="5"/>
    </row>
    <row r="7" spans="2:10" s="32" customFormat="1">
      <c r="B7" s="32" t="s">
        <v>2514</v>
      </c>
      <c r="F7" s="108"/>
      <c r="J7" s="5"/>
    </row>
    <row r="8" spans="2:10" s="32" customFormat="1">
      <c r="B8" s="32" t="s">
        <v>54</v>
      </c>
      <c r="F8" s="108"/>
      <c r="J8" s="5"/>
    </row>
    <row r="9" spans="2:10" s="32" customFormat="1">
      <c r="B9" s="32" t="s">
        <v>126</v>
      </c>
      <c r="F9" s="108"/>
      <c r="J9" s="5"/>
    </row>
    <row r="10" spans="2:10" s="32" customFormat="1">
      <c r="B10" s="63" t="s">
        <v>96</v>
      </c>
      <c r="C10" s="63"/>
      <c r="D10" s="63"/>
      <c r="E10" s="63"/>
      <c r="F10" s="248"/>
      <c r="G10" s="63"/>
      <c r="H10" s="63"/>
      <c r="I10" s="63"/>
      <c r="J10" s="5"/>
    </row>
    <row r="11" spans="2:10" s="32" customFormat="1">
      <c r="F11" s="108"/>
      <c r="J11" s="5"/>
    </row>
    <row r="12" spans="2:10" s="32" customFormat="1">
      <c r="F12" s="108"/>
      <c r="J12" s="5"/>
    </row>
    <row r="13" spans="2:10">
      <c r="B13" s="2" t="s">
        <v>2298</v>
      </c>
    </row>
    <row r="14" spans="2:10">
      <c r="B14" s="6"/>
      <c r="C14" s="22" t="s">
        <v>2365</v>
      </c>
      <c r="D14" s="22" t="s">
        <v>2302</v>
      </c>
      <c r="E14" s="22" t="s">
        <v>2366</v>
      </c>
      <c r="F14" s="97" t="s">
        <v>2367</v>
      </c>
      <c r="G14" s="22" t="s">
        <v>2368</v>
      </c>
      <c r="H14" s="22" t="s">
        <v>2631</v>
      </c>
      <c r="I14" s="237" t="s">
        <v>2581</v>
      </c>
      <c r="J14" s="22" t="s">
        <v>2545</v>
      </c>
    </row>
    <row r="15" spans="2:10">
      <c r="B15" s="66" t="s">
        <v>2375</v>
      </c>
      <c r="C15" s="140">
        <v>1319377.101</v>
      </c>
      <c r="D15" s="210">
        <f>C15/C27</f>
        <v>0.69184178459988455</v>
      </c>
      <c r="E15" s="140">
        <v>1315919.5060000001</v>
      </c>
      <c r="F15" s="140">
        <v>1438268.9</v>
      </c>
      <c r="G15" s="140">
        <v>1177122.2550470501</v>
      </c>
      <c r="H15" s="140">
        <v>1094563.8799999999</v>
      </c>
      <c r="I15" s="231"/>
      <c r="J15" s="246">
        <f>(H15-C15)/C15</f>
        <v>-0.17039345372115877</v>
      </c>
    </row>
    <row r="16" spans="2:10">
      <c r="B16" s="66" t="s">
        <v>2199</v>
      </c>
      <c r="C16" s="140">
        <v>199410</v>
      </c>
      <c r="D16" s="210">
        <f>C16/C27</f>
        <v>0.10456462383839947</v>
      </c>
      <c r="E16" s="140">
        <v>266090.8</v>
      </c>
      <c r="F16" s="140">
        <v>209997.2</v>
      </c>
      <c r="G16" s="140">
        <v>201994.125</v>
      </c>
      <c r="H16" s="140">
        <v>330919.39</v>
      </c>
      <c r="I16" s="231"/>
      <c r="J16" s="246">
        <f t="shared" ref="J16:J23" si="0">(H16-C16)/C16</f>
        <v>0.65949245273557</v>
      </c>
    </row>
    <row r="17" spans="1:11">
      <c r="B17" s="66" t="s">
        <v>2280</v>
      </c>
      <c r="C17" s="140">
        <v>137000</v>
      </c>
      <c r="D17" s="210">
        <f>C17/C27</f>
        <v>7.1838691469137586E-2</v>
      </c>
      <c r="E17" s="140">
        <v>217000</v>
      </c>
      <c r="F17" s="140">
        <v>240000</v>
      </c>
      <c r="G17" s="140">
        <v>304537</v>
      </c>
      <c r="H17" s="140">
        <v>194200</v>
      </c>
      <c r="I17" s="231"/>
      <c r="J17" s="246">
        <f t="shared" si="0"/>
        <v>0.41751824817518246</v>
      </c>
    </row>
    <row r="18" spans="1:11">
      <c r="B18" s="66" t="s">
        <v>2282</v>
      </c>
      <c r="C18" s="140">
        <v>99200</v>
      </c>
      <c r="D18" s="210">
        <f>C18/C27</f>
        <v>5.2017505063784296E-2</v>
      </c>
      <c r="E18" s="140">
        <v>839000</v>
      </c>
      <c r="F18" s="140">
        <v>77380</v>
      </c>
      <c r="G18" s="140">
        <v>84941.409100548102</v>
      </c>
      <c r="H18" s="140">
        <v>61178</v>
      </c>
      <c r="I18" s="231"/>
      <c r="J18" s="246">
        <f t="shared" si="0"/>
        <v>-0.38328629032258066</v>
      </c>
    </row>
    <row r="19" spans="1:11">
      <c r="B19" s="66" t="s">
        <v>2361</v>
      </c>
      <c r="C19" s="140">
        <v>90376</v>
      </c>
      <c r="D19" s="210">
        <f>C19/C27</f>
        <v>4.7390464089158972E-2</v>
      </c>
      <c r="E19" s="140">
        <v>77899</v>
      </c>
      <c r="F19" s="140">
        <v>2617382</v>
      </c>
      <c r="G19" s="140">
        <v>5752179</v>
      </c>
      <c r="H19" s="140">
        <v>7622097.5599999996</v>
      </c>
      <c r="I19" s="231"/>
      <c r="J19" s="246">
        <f t="shared" si="0"/>
        <v>83.337629016553066</v>
      </c>
    </row>
    <row r="20" spans="1:11">
      <c r="B20" s="6" t="s">
        <v>2284</v>
      </c>
      <c r="C20" s="166">
        <v>33458</v>
      </c>
      <c r="D20" s="9">
        <f>C20/C27</f>
        <v>1.7544371818791281E-2</v>
      </c>
      <c r="E20" s="166">
        <v>91777.65</v>
      </c>
      <c r="F20" s="166">
        <v>72330.13</v>
      </c>
      <c r="G20" s="166">
        <v>81381.59</v>
      </c>
      <c r="H20" s="166">
        <v>92259.3</v>
      </c>
      <c r="I20" s="231"/>
      <c r="J20" s="10">
        <f t="shared" si="0"/>
        <v>1.757466076872497</v>
      </c>
    </row>
    <row r="21" spans="1:11">
      <c r="B21" s="6" t="s">
        <v>2372</v>
      </c>
      <c r="C21" s="166">
        <v>15363.92</v>
      </c>
      <c r="D21" s="9">
        <f>C21/C27</f>
        <v>8.0563788951570244E-3</v>
      </c>
      <c r="E21" s="166">
        <v>14897.22738</v>
      </c>
      <c r="F21" s="166">
        <v>14013.5</v>
      </c>
      <c r="G21" s="166">
        <v>15931.03</v>
      </c>
      <c r="H21" s="166">
        <v>12671.37</v>
      </c>
      <c r="I21" s="231"/>
      <c r="J21" s="10">
        <f t="shared" si="0"/>
        <v>-0.17525149831553402</v>
      </c>
    </row>
    <row r="22" spans="1:11">
      <c r="B22" s="6" t="s">
        <v>2373</v>
      </c>
      <c r="C22" s="166">
        <v>9912.2520000000004</v>
      </c>
      <c r="D22" s="9">
        <f>C22/C27</f>
        <v>5.1976876875353432E-3</v>
      </c>
      <c r="E22" s="166">
        <v>9912.5472000000009</v>
      </c>
      <c r="F22" s="166">
        <v>9910.33</v>
      </c>
      <c r="G22" s="166">
        <v>9901.4094000000005</v>
      </c>
      <c r="H22" s="166">
        <v>4753.7299999999996</v>
      </c>
      <c r="I22" s="231"/>
      <c r="J22" s="10">
        <f t="shared" si="0"/>
        <v>-0.52041877062851116</v>
      </c>
    </row>
    <row r="23" spans="1:11">
      <c r="B23" s="6" t="s">
        <v>2369</v>
      </c>
      <c r="C23" s="166">
        <v>2953.0531999999998</v>
      </c>
      <c r="D23" s="9">
        <f>C23/C27</f>
        <v>1.5484925381514557E-3</v>
      </c>
      <c r="E23" s="166">
        <v>4943.7</v>
      </c>
      <c r="F23" s="166">
        <v>2929.2721000000001</v>
      </c>
      <c r="G23" s="166">
        <v>3064.04</v>
      </c>
      <c r="H23" s="166">
        <v>2686.2629299999999</v>
      </c>
      <c r="I23" s="231"/>
      <c r="J23" s="10">
        <f t="shared" si="0"/>
        <v>-9.0343875281352862E-2</v>
      </c>
    </row>
    <row r="24" spans="1:11">
      <c r="B24" s="6" t="s">
        <v>2510</v>
      </c>
      <c r="C24" s="166"/>
      <c r="D24" s="167"/>
      <c r="E24" s="166">
        <v>66.400000000000006</v>
      </c>
      <c r="F24" s="166">
        <v>67.8</v>
      </c>
      <c r="G24" s="166">
        <v>68</v>
      </c>
      <c r="H24" s="166">
        <v>67.7</v>
      </c>
      <c r="I24" s="231"/>
      <c r="J24" s="13"/>
    </row>
    <row r="25" spans="1:11">
      <c r="B25" s="6" t="s">
        <v>2259</v>
      </c>
      <c r="C25" s="166"/>
      <c r="D25" s="167"/>
      <c r="E25" s="166"/>
      <c r="F25" s="166"/>
      <c r="G25" s="166">
        <v>178920</v>
      </c>
      <c r="H25" s="166">
        <v>179851.1</v>
      </c>
      <c r="I25" s="231"/>
      <c r="J25" s="7"/>
    </row>
    <row r="26" spans="1:11">
      <c r="B26" s="6" t="s">
        <v>2336</v>
      </c>
      <c r="C26" s="166"/>
      <c r="D26" s="167"/>
      <c r="E26" s="166"/>
      <c r="F26" s="166"/>
      <c r="G26" s="166"/>
      <c r="H26" s="166">
        <v>398.94893273894502</v>
      </c>
      <c r="I26" s="231"/>
      <c r="J26" s="7"/>
      <c r="K26" s="3"/>
    </row>
    <row r="27" spans="1:11">
      <c r="B27" s="6" t="s">
        <v>2200</v>
      </c>
      <c r="C27" s="14">
        <f>SUM(C15:C23)</f>
        <v>1907050.3262</v>
      </c>
      <c r="D27" s="15">
        <f>SUM(D15:D23)</f>
        <v>1</v>
      </c>
      <c r="E27" s="16">
        <f>SUM(E15:E25)</f>
        <v>2837506.8305799998</v>
      </c>
      <c r="F27" s="99">
        <f>SUM(F15:F25)</f>
        <v>4682279.1320999991</v>
      </c>
      <c r="G27" s="16">
        <f>SUM(G15:G25)</f>
        <v>7810039.8585475991</v>
      </c>
      <c r="H27" s="20">
        <f>SUM(H15:H25)</f>
        <v>9595248.2929299995</v>
      </c>
      <c r="I27" s="220"/>
      <c r="J27" s="10">
        <f>(H27-C27)/C27</f>
        <v>4.0314604502596163</v>
      </c>
    </row>
    <row r="28" spans="1:11">
      <c r="K28" s="3"/>
    </row>
    <row r="29" spans="1:11">
      <c r="B29" s="2" t="s">
        <v>2507</v>
      </c>
    </row>
    <row r="30" spans="1:11">
      <c r="B30" s="17"/>
      <c r="C30" s="22" t="s">
        <v>2365</v>
      </c>
      <c r="D30" s="22" t="s">
        <v>2302</v>
      </c>
      <c r="E30" s="22" t="s">
        <v>2366</v>
      </c>
      <c r="F30" s="97" t="s">
        <v>2367</v>
      </c>
      <c r="G30" s="22" t="s">
        <v>2368</v>
      </c>
      <c r="H30" s="22" t="s">
        <v>2631</v>
      </c>
      <c r="I30" s="302" t="s">
        <v>2581</v>
      </c>
      <c r="J30" s="22" t="s">
        <v>2545</v>
      </c>
    </row>
    <row r="31" spans="1:11">
      <c r="A31" s="32">
        <v>1</v>
      </c>
      <c r="B31" s="6" t="s">
        <v>2435</v>
      </c>
      <c r="C31" s="8">
        <v>15363.92</v>
      </c>
      <c r="D31" s="9">
        <f>C31/C48</f>
        <v>8.8214622138577236E-3</v>
      </c>
      <c r="E31" s="18">
        <v>14897.22738</v>
      </c>
      <c r="F31" s="99">
        <v>14013.5</v>
      </c>
      <c r="G31" s="8">
        <v>15931.03</v>
      </c>
      <c r="H31" s="19">
        <v>12671.37</v>
      </c>
      <c r="I31" s="393">
        <v>3142281.69</v>
      </c>
      <c r="J31" s="246">
        <f>(I31-E31)/E31</f>
        <v>209.93063896028147</v>
      </c>
    </row>
    <row r="32" spans="1:11">
      <c r="A32" s="32">
        <v>2</v>
      </c>
      <c r="B32" s="6" t="s">
        <v>2403</v>
      </c>
      <c r="C32" s="8">
        <v>33458</v>
      </c>
      <c r="D32" s="9">
        <f>C32/C48</f>
        <v>1.9210493334464885E-2</v>
      </c>
      <c r="E32" s="18">
        <v>91777.65</v>
      </c>
      <c r="F32" s="99">
        <v>72330.13</v>
      </c>
      <c r="G32" s="8">
        <v>81381.59</v>
      </c>
      <c r="H32" s="19">
        <v>92259.3</v>
      </c>
      <c r="I32" s="393">
        <v>1536825</v>
      </c>
      <c r="J32" s="246">
        <f>(I32-E32)/E32</f>
        <v>15.74508989933824</v>
      </c>
    </row>
    <row r="33" spans="1:11">
      <c r="A33" s="32">
        <v>3</v>
      </c>
      <c r="B33" s="66" t="s">
        <v>2386</v>
      </c>
      <c r="C33" s="103">
        <v>116576.101</v>
      </c>
      <c r="D33" s="210">
        <f>C33/C48</f>
        <v>6.6934198434407469E-2</v>
      </c>
      <c r="E33" s="103">
        <v>143919.50599999999</v>
      </c>
      <c r="F33" s="103">
        <v>131268.9</v>
      </c>
      <c r="G33" s="103">
        <v>111318.02</v>
      </c>
      <c r="H33" s="103">
        <v>155286.88</v>
      </c>
      <c r="I33" s="393">
        <v>963973.14199999999</v>
      </c>
      <c r="J33" s="246">
        <f>(I33-E33)/E33</f>
        <v>5.698002020657297</v>
      </c>
    </row>
    <row r="34" spans="1:11">
      <c r="A34" s="32">
        <v>4</v>
      </c>
      <c r="B34" s="66" t="s">
        <v>2156</v>
      </c>
      <c r="C34" s="103">
        <v>850101</v>
      </c>
      <c r="D34" s="210">
        <f>C34/C48</f>
        <v>0.48810029272885203</v>
      </c>
      <c r="E34" s="103">
        <v>812000</v>
      </c>
      <c r="F34" s="103">
        <v>917000</v>
      </c>
      <c r="G34" s="103">
        <v>704000</v>
      </c>
      <c r="H34" s="103">
        <v>576877</v>
      </c>
      <c r="I34" s="393">
        <v>673000</v>
      </c>
      <c r="J34" s="246">
        <f>(I34-E34)/E34</f>
        <v>-0.17118226600985223</v>
      </c>
    </row>
    <row r="35" spans="1:11">
      <c r="A35" s="32">
        <v>5</v>
      </c>
      <c r="B35" s="66" t="s">
        <v>2357</v>
      </c>
      <c r="C35" s="103">
        <v>352700</v>
      </c>
      <c r="D35" s="210">
        <f>C35/C48</f>
        <v>0.20250884688462445</v>
      </c>
      <c r="E35" s="103">
        <v>360000</v>
      </c>
      <c r="F35" s="103">
        <v>390000</v>
      </c>
      <c r="G35" s="103">
        <v>361804.23504705698</v>
      </c>
      <c r="H35" s="103">
        <v>362400</v>
      </c>
      <c r="I35" s="393">
        <v>360000</v>
      </c>
      <c r="J35" s="246">
        <f t="shared" ref="J35:J40" si="1">(I35-E35)/E35</f>
        <v>0</v>
      </c>
    </row>
    <row r="36" spans="1:11">
      <c r="A36" s="32">
        <v>6</v>
      </c>
      <c r="B36" s="66" t="s">
        <v>2406</v>
      </c>
      <c r="C36" s="103">
        <v>90376</v>
      </c>
      <c r="D36" s="210">
        <f>C36/C48</f>
        <v>5.1890954199163078E-2</v>
      </c>
      <c r="E36" s="103">
        <v>77899</v>
      </c>
      <c r="F36" s="103">
        <v>2617382</v>
      </c>
      <c r="G36" s="103">
        <v>5752179</v>
      </c>
      <c r="H36" s="103">
        <v>7622097.5599999996</v>
      </c>
      <c r="I36" s="393">
        <v>339029.8</v>
      </c>
      <c r="J36" s="246">
        <f>(I36-E36)/E36</f>
        <v>3.3521714014300565</v>
      </c>
      <c r="K36" s="4"/>
    </row>
    <row r="37" spans="1:11">
      <c r="A37" s="32">
        <v>7</v>
      </c>
      <c r="B37" s="29" t="s">
        <v>2249</v>
      </c>
      <c r="C37" s="104">
        <v>137000</v>
      </c>
      <c r="D37" s="27">
        <f>C37/C48</f>
        <v>7.8660935705113552E-2</v>
      </c>
      <c r="E37" s="104">
        <v>217000</v>
      </c>
      <c r="F37" s="104">
        <v>240000</v>
      </c>
      <c r="G37" s="104">
        <v>304537</v>
      </c>
      <c r="H37" s="104">
        <v>194200</v>
      </c>
      <c r="I37" s="393">
        <v>303000</v>
      </c>
      <c r="J37" s="246">
        <f t="shared" si="1"/>
        <v>0.39631336405529954</v>
      </c>
    </row>
    <row r="38" spans="1:11">
      <c r="A38" s="32">
        <v>8</v>
      </c>
      <c r="B38" s="66" t="s">
        <v>2157</v>
      </c>
      <c r="C38" s="103">
        <v>199410</v>
      </c>
      <c r="D38" s="210">
        <f>C38/C48</f>
        <v>0.11449472400698316</v>
      </c>
      <c r="E38" s="103">
        <v>266090.8</v>
      </c>
      <c r="F38" s="103">
        <v>209997.2</v>
      </c>
      <c r="G38" s="103">
        <v>201994.125</v>
      </c>
      <c r="H38" s="103">
        <v>308933</v>
      </c>
      <c r="I38" s="393">
        <v>194509.9</v>
      </c>
      <c r="J38" s="246">
        <f>(I38-E38)/E38</f>
        <v>-0.26900930058461248</v>
      </c>
    </row>
    <row r="39" spans="1:11">
      <c r="A39" s="32">
        <v>9</v>
      </c>
      <c r="B39" s="66" t="s">
        <v>2340</v>
      </c>
      <c r="C39" s="66"/>
      <c r="D39" s="66"/>
      <c r="E39" s="66"/>
      <c r="F39" s="103"/>
      <c r="G39" s="103">
        <v>178920</v>
      </c>
      <c r="H39" s="103">
        <v>179851.1</v>
      </c>
      <c r="I39" s="393">
        <v>174112</v>
      </c>
      <c r="J39" s="246"/>
    </row>
    <row r="40" spans="1:11">
      <c r="A40" s="32">
        <v>10</v>
      </c>
      <c r="B40" s="6" t="s">
        <v>2158</v>
      </c>
      <c r="C40" s="41">
        <v>99200</v>
      </c>
      <c r="D40" s="9">
        <f>C40/C48</f>
        <v>5.6957407459469075E-2</v>
      </c>
      <c r="E40" s="41">
        <v>89000</v>
      </c>
      <c r="F40" s="99">
        <v>77380</v>
      </c>
      <c r="G40" s="41">
        <v>84941.409100548102</v>
      </c>
      <c r="H40" s="41">
        <v>61178</v>
      </c>
      <c r="I40" s="393">
        <v>91208</v>
      </c>
      <c r="J40" s="246">
        <f t="shared" si="1"/>
        <v>2.4808988764044942E-2</v>
      </c>
    </row>
    <row r="41" spans="1:11">
      <c r="B41" s="66" t="s">
        <v>2159</v>
      </c>
      <c r="C41" s="66"/>
      <c r="D41" s="66"/>
      <c r="E41" s="103">
        <v>750000</v>
      </c>
      <c r="F41" s="103"/>
      <c r="G41" s="66"/>
      <c r="H41" s="66"/>
      <c r="I41" s="21"/>
      <c r="J41" s="246"/>
    </row>
    <row r="42" spans="1:11">
      <c r="B42" s="6" t="s">
        <v>2374</v>
      </c>
      <c r="C42" s="41">
        <v>9912.2520000000004</v>
      </c>
      <c r="D42" s="9">
        <f>C42/C48</f>
        <v>5.6912920968239652E-3</v>
      </c>
      <c r="E42" s="41">
        <v>9912.5472000000009</v>
      </c>
      <c r="F42" s="99">
        <v>9910.33</v>
      </c>
      <c r="G42" s="8">
        <v>9901.4094000000005</v>
      </c>
      <c r="H42" s="41">
        <v>4753.7299999999996</v>
      </c>
      <c r="I42" s="31"/>
      <c r="J42" s="246"/>
    </row>
    <row r="43" spans="1:11">
      <c r="B43" s="6" t="s">
        <v>2332</v>
      </c>
      <c r="C43" s="8">
        <v>2953.0531999999998</v>
      </c>
      <c r="D43" s="9">
        <f>C43/C48</f>
        <v>1.6955469189706555E-3</v>
      </c>
      <c r="E43" s="18">
        <v>4943.7</v>
      </c>
      <c r="F43" s="99">
        <v>2929.2721000000001</v>
      </c>
      <c r="G43" s="8">
        <v>3064.04</v>
      </c>
      <c r="H43" s="19">
        <v>2686.2629299999999</v>
      </c>
      <c r="I43" s="31"/>
      <c r="J43" s="246"/>
    </row>
    <row r="44" spans="1:11">
      <c r="B44" s="21" t="s">
        <v>2333</v>
      </c>
      <c r="C44" s="6"/>
      <c r="D44" s="6"/>
      <c r="E44" s="18">
        <v>66.400000000000006</v>
      </c>
      <c r="F44" s="99">
        <v>67.8</v>
      </c>
      <c r="G44" s="8">
        <v>68</v>
      </c>
      <c r="H44" s="19">
        <v>67.7</v>
      </c>
      <c r="I44" s="31"/>
      <c r="J44" s="246"/>
    </row>
    <row r="46" spans="1:11">
      <c r="B46" s="6" t="s">
        <v>2498</v>
      </c>
      <c r="C46" s="6"/>
      <c r="D46" s="6"/>
      <c r="E46" s="6"/>
      <c r="F46" s="99"/>
      <c r="G46" s="8"/>
      <c r="H46" s="31">
        <v>21986.39</v>
      </c>
      <c r="I46" s="393">
        <v>13723.342000000001</v>
      </c>
      <c r="J46" s="246"/>
    </row>
    <row r="47" spans="1:11">
      <c r="B47" s="6" t="s">
        <v>2497</v>
      </c>
      <c r="C47" s="6"/>
      <c r="D47" s="6"/>
      <c r="E47" s="6"/>
      <c r="F47" s="99"/>
      <c r="G47" s="8"/>
      <c r="H47" s="196">
        <v>399</v>
      </c>
      <c r="I47" s="456">
        <v>1879.2</v>
      </c>
      <c r="J47" s="246"/>
    </row>
    <row r="48" spans="1:11">
      <c r="B48" s="81" t="s">
        <v>97</v>
      </c>
      <c r="C48" s="43">
        <f>SUM(C34:C43)</f>
        <v>1741652.3052000001</v>
      </c>
      <c r="D48" s="6"/>
      <c r="E48" s="43">
        <f>SUM(E34:E44)</f>
        <v>2586912.4471999998</v>
      </c>
      <c r="F48" s="99">
        <f>SUM(F34:F44)</f>
        <v>4464666.6020999998</v>
      </c>
      <c r="G48" s="43">
        <f>SUM(G34:G44)</f>
        <v>7601409.2185476059</v>
      </c>
      <c r="H48" s="43">
        <f>SUM(H34:H44)</f>
        <v>9313044.3529299982</v>
      </c>
      <c r="I48" s="377"/>
      <c r="J48" s="246"/>
    </row>
    <row r="49" spans="2:10">
      <c r="I49" s="51"/>
    </row>
    <row r="50" spans="2:10">
      <c r="B50" s="2" t="s">
        <v>98</v>
      </c>
      <c r="C50" s="32"/>
      <c r="D50" s="32"/>
      <c r="E50" s="32"/>
      <c r="F50" s="108"/>
      <c r="G50" s="32"/>
      <c r="H50" s="32"/>
      <c r="I50" s="51"/>
    </row>
    <row r="51" spans="2:10">
      <c r="B51" s="6"/>
      <c r="C51" s="22" t="s">
        <v>2365</v>
      </c>
      <c r="D51" s="22" t="s">
        <v>2240</v>
      </c>
      <c r="E51" s="22" t="s">
        <v>2366</v>
      </c>
      <c r="F51" s="97" t="s">
        <v>2367</v>
      </c>
      <c r="G51" s="22" t="s">
        <v>2368</v>
      </c>
      <c r="H51" s="22" t="s">
        <v>2631</v>
      </c>
      <c r="I51" s="302" t="s">
        <v>2581</v>
      </c>
      <c r="J51" s="22" t="s">
        <v>2545</v>
      </c>
    </row>
    <row r="52" spans="2:10">
      <c r="B52" s="6" t="s">
        <v>48</v>
      </c>
      <c r="C52" s="228">
        <v>561978.90399999998</v>
      </c>
      <c r="D52" s="229"/>
      <c r="E52" s="228">
        <v>583730.67000000004</v>
      </c>
      <c r="F52" s="228">
        <v>678121.03</v>
      </c>
      <c r="G52" s="228">
        <v>493270.55937988003</v>
      </c>
      <c r="H52" s="228">
        <v>462305.38</v>
      </c>
      <c r="I52" s="459">
        <v>528607.12159999995</v>
      </c>
      <c r="J52" s="10">
        <f>(I52-E52)/E52</f>
        <v>-9.4433188511407293E-2</v>
      </c>
    </row>
    <row r="53" spans="2:10">
      <c r="B53" s="66" t="s">
        <v>2280</v>
      </c>
      <c r="C53" s="140">
        <v>27002.2</v>
      </c>
      <c r="D53" s="127"/>
      <c r="E53" s="140">
        <v>11380</v>
      </c>
      <c r="F53" s="140">
        <v>71410</v>
      </c>
      <c r="G53" s="140">
        <v>72829</v>
      </c>
      <c r="H53" s="140">
        <v>66802</v>
      </c>
      <c r="I53" s="460">
        <v>85293</v>
      </c>
      <c r="J53" s="246">
        <f t="shared" ref="J53:J60" si="2">(I53-E53)/E53</f>
        <v>6.4949912126537788</v>
      </c>
    </row>
    <row r="54" spans="2:10">
      <c r="B54" s="6" t="s">
        <v>2284</v>
      </c>
      <c r="C54" s="228">
        <v>10781</v>
      </c>
      <c r="D54" s="229"/>
      <c r="E54" s="228">
        <v>27157.42</v>
      </c>
      <c r="F54" s="228">
        <v>4184.59</v>
      </c>
      <c r="G54" s="228">
        <v>4249.33</v>
      </c>
      <c r="H54" s="228">
        <v>3658.54</v>
      </c>
      <c r="I54" s="459">
        <v>768.17</v>
      </c>
      <c r="J54" s="10">
        <f t="shared" si="2"/>
        <v>-0.97171417608889221</v>
      </c>
    </row>
    <row r="55" spans="2:10">
      <c r="B55" s="6" t="s">
        <v>2373</v>
      </c>
      <c r="C55" s="228">
        <v>8385.2615000000005</v>
      </c>
      <c r="D55" s="229"/>
      <c r="E55" s="228">
        <v>8385.5444000000007</v>
      </c>
      <c r="F55" s="228">
        <v>8383.3799999999992</v>
      </c>
      <c r="G55" s="228">
        <v>8374.6911</v>
      </c>
      <c r="H55" s="228">
        <v>4020.92</v>
      </c>
      <c r="I55" s="459"/>
      <c r="J55" s="10">
        <f t="shared" si="2"/>
        <v>-1</v>
      </c>
    </row>
    <row r="56" spans="2:10">
      <c r="B56" s="6" t="s">
        <v>2372</v>
      </c>
      <c r="C56" s="228">
        <v>5777.87</v>
      </c>
      <c r="D56" s="229"/>
      <c r="E56" s="228">
        <v>5945.0961399999997</v>
      </c>
      <c r="F56" s="228">
        <v>5855.34</v>
      </c>
      <c r="G56" s="228">
        <v>6708.03</v>
      </c>
      <c r="H56" s="228">
        <v>5569</v>
      </c>
      <c r="I56" s="459">
        <v>3284.22</v>
      </c>
      <c r="J56" s="10">
        <f t="shared" si="2"/>
        <v>-0.44757495544891224</v>
      </c>
    </row>
    <row r="57" spans="2:10">
      <c r="B57" s="6" t="s">
        <v>2388</v>
      </c>
      <c r="C57" s="228">
        <v>4545</v>
      </c>
      <c r="D57" s="229"/>
      <c r="E57" s="228">
        <v>4147.72</v>
      </c>
      <c r="F57" s="228">
        <v>2205.25</v>
      </c>
      <c r="G57" s="228">
        <v>2399.7089999999998</v>
      </c>
      <c r="H57" s="228">
        <v>5766.1490000000003</v>
      </c>
      <c r="I57" s="459">
        <v>6258.5479999999998</v>
      </c>
      <c r="J57" s="10">
        <f t="shared" si="2"/>
        <v>0.50891284850472052</v>
      </c>
    </row>
    <row r="58" spans="2:10">
      <c r="B58" s="6" t="s">
        <v>2369</v>
      </c>
      <c r="C58" s="228">
        <v>2834.8842</v>
      </c>
      <c r="D58" s="229"/>
      <c r="E58" s="228">
        <v>4747</v>
      </c>
      <c r="F58" s="228">
        <v>2805.9214000000002</v>
      </c>
      <c r="G58" s="228">
        <v>2805.9214219999999</v>
      </c>
      <c r="H58" s="228">
        <v>2579.72559</v>
      </c>
      <c r="I58" s="459">
        <v>1800.9</v>
      </c>
      <c r="J58" s="10">
        <f t="shared" si="2"/>
        <v>-0.62062355171687378</v>
      </c>
    </row>
    <row r="59" spans="2:10">
      <c r="B59" s="6" t="s">
        <v>2282</v>
      </c>
      <c r="C59" s="228">
        <v>2039</v>
      </c>
      <c r="D59" s="229"/>
      <c r="E59" s="228">
        <v>6700</v>
      </c>
      <c r="F59" s="228">
        <v>2000</v>
      </c>
      <c r="G59" s="228">
        <v>2395.7162666600002</v>
      </c>
      <c r="H59" s="228">
        <v>1820</v>
      </c>
      <c r="I59" s="459">
        <v>2430</v>
      </c>
      <c r="J59" s="10">
        <f t="shared" si="2"/>
        <v>-0.63731343283582087</v>
      </c>
    </row>
    <row r="60" spans="2:10">
      <c r="B60" s="6" t="s">
        <v>2361</v>
      </c>
      <c r="C60" s="228">
        <v>1481</v>
      </c>
      <c r="D60" s="229"/>
      <c r="E60" s="228">
        <v>1653</v>
      </c>
      <c r="F60" s="228">
        <v>7217</v>
      </c>
      <c r="G60" s="228">
        <v>7484</v>
      </c>
      <c r="H60" s="228">
        <v>9342.36</v>
      </c>
      <c r="I60" s="459">
        <v>6688.6</v>
      </c>
      <c r="J60" s="10">
        <f t="shared" si="2"/>
        <v>3.0463399879007866</v>
      </c>
    </row>
    <row r="61" spans="2:10">
      <c r="B61" s="6" t="s">
        <v>2510</v>
      </c>
      <c r="C61" s="229"/>
      <c r="D61" s="229"/>
      <c r="E61" s="228">
        <v>66.400000000000006</v>
      </c>
      <c r="F61" s="228">
        <v>67.8</v>
      </c>
      <c r="G61" s="228">
        <v>68</v>
      </c>
      <c r="H61" s="228">
        <v>67.7</v>
      </c>
      <c r="I61" s="459">
        <v>67.7</v>
      </c>
      <c r="J61" s="10">
        <f>(I61-E61)/E61</f>
        <v>1.9578313253012004E-2</v>
      </c>
    </row>
    <row r="62" spans="2:10">
      <c r="B62" s="6" t="s">
        <v>2259</v>
      </c>
      <c r="C62" s="229"/>
      <c r="D62" s="229"/>
      <c r="E62" s="229"/>
      <c r="F62" s="228"/>
      <c r="G62" s="228">
        <v>427</v>
      </c>
      <c r="H62" s="228">
        <v>720.6</v>
      </c>
      <c r="I62" s="459">
        <v>470</v>
      </c>
      <c r="J62" s="10"/>
    </row>
    <row r="63" spans="2:10" s="32" customFormat="1">
      <c r="B63" s="6" t="s">
        <v>2336</v>
      </c>
      <c r="C63" s="229"/>
      <c r="D63" s="229"/>
      <c r="E63" s="229"/>
      <c r="F63" s="228"/>
      <c r="G63" s="228"/>
      <c r="H63" s="229">
        <v>379.00148610199801</v>
      </c>
      <c r="I63" s="459">
        <v>322.01263921515499</v>
      </c>
      <c r="J63" s="10"/>
    </row>
    <row r="64" spans="2:10" s="32" customFormat="1">
      <c r="B64" s="81" t="s">
        <v>58</v>
      </c>
      <c r="C64" s="229">
        <f>SUM(C52:C63)</f>
        <v>624825.11969999992</v>
      </c>
      <c r="D64" s="229"/>
      <c r="E64" s="229">
        <f>SUM(E52:E63)</f>
        <v>653912.85054000013</v>
      </c>
      <c r="F64" s="229">
        <f>SUM(F52:F63)</f>
        <v>782250.31140000001</v>
      </c>
      <c r="G64" s="229">
        <f>SUM(G52:G63)</f>
        <v>601011.95716854022</v>
      </c>
      <c r="H64" s="229">
        <f>SUM(H52:H63)</f>
        <v>563031.37607610202</v>
      </c>
      <c r="I64" s="364">
        <f>SUM(I52:I63)</f>
        <v>635990.27223921497</v>
      </c>
      <c r="J64" s="10">
        <f t="shared" ref="J64" si="3">(H64-C64)/C64</f>
        <v>-9.8897662202773157E-2</v>
      </c>
    </row>
    <row r="65" spans="2:10">
      <c r="B65" s="32"/>
      <c r="C65" s="32"/>
      <c r="D65" s="32"/>
      <c r="E65" s="32"/>
      <c r="F65" s="108"/>
      <c r="G65" s="32"/>
      <c r="H65" s="32"/>
    </row>
    <row r="66" spans="2:10">
      <c r="B66" s="2" t="s">
        <v>64</v>
      </c>
      <c r="C66" s="32"/>
      <c r="D66" s="32"/>
      <c r="E66" s="32"/>
      <c r="F66" s="226"/>
      <c r="G66" s="32"/>
      <c r="H66" s="32"/>
    </row>
    <row r="67" spans="2:10">
      <c r="B67" s="17"/>
      <c r="C67" s="22" t="s">
        <v>2511</v>
      </c>
      <c r="D67" s="22" t="s">
        <v>40</v>
      </c>
      <c r="E67" s="22" t="s">
        <v>2387</v>
      </c>
      <c r="F67" s="227" t="s">
        <v>41</v>
      </c>
      <c r="G67" s="22" t="s">
        <v>2160</v>
      </c>
      <c r="H67" s="22" t="s">
        <v>2161</v>
      </c>
      <c r="I67" s="302" t="s">
        <v>2581</v>
      </c>
      <c r="J67" s="22" t="s">
        <v>2499</v>
      </c>
    </row>
    <row r="68" spans="2:10">
      <c r="B68" s="229" t="s">
        <v>49</v>
      </c>
      <c r="C68" s="228">
        <v>473162</v>
      </c>
      <c r="D68" s="229"/>
      <c r="E68" s="228">
        <v>452000</v>
      </c>
      <c r="F68" s="228">
        <v>519000</v>
      </c>
      <c r="G68" s="228">
        <v>395000</v>
      </c>
      <c r="H68" s="228">
        <v>345605</v>
      </c>
      <c r="I68" s="457">
        <v>398000</v>
      </c>
      <c r="J68" s="10">
        <f>(I68-E68)/E68</f>
        <v>-0.11946902654867257</v>
      </c>
    </row>
    <row r="69" spans="2:10" s="32" customFormat="1">
      <c r="B69" s="127" t="s">
        <v>1952</v>
      </c>
      <c r="C69" s="140">
        <v>27002.2</v>
      </c>
      <c r="D69" s="127"/>
      <c r="E69" s="140">
        <v>11380</v>
      </c>
      <c r="F69" s="140">
        <v>71410</v>
      </c>
      <c r="G69" s="140">
        <v>72829</v>
      </c>
      <c r="H69" s="140">
        <v>66802</v>
      </c>
      <c r="I69" s="461">
        <v>85293</v>
      </c>
      <c r="J69" s="246">
        <f t="shared" ref="J69:J82" si="4">(I69-E69)/E69</f>
        <v>6.4949912126537788</v>
      </c>
    </row>
    <row r="70" spans="2:10">
      <c r="B70" s="229" t="s">
        <v>37</v>
      </c>
      <c r="C70" s="228">
        <v>41944.904000000002</v>
      </c>
      <c r="D70" s="229"/>
      <c r="E70" s="228">
        <v>55630.67</v>
      </c>
      <c r="F70" s="228">
        <v>57721.03</v>
      </c>
      <c r="G70" s="228">
        <v>40587.589999999997</v>
      </c>
      <c r="H70" s="228">
        <v>60360.38</v>
      </c>
      <c r="I70" s="457">
        <v>76467.121599999999</v>
      </c>
      <c r="J70" s="10">
        <f t="shared" si="4"/>
        <v>0.37454971511218543</v>
      </c>
    </row>
    <row r="71" spans="2:10">
      <c r="B71" s="229" t="s">
        <v>36</v>
      </c>
      <c r="C71" s="228">
        <v>46872</v>
      </c>
      <c r="D71" s="229"/>
      <c r="E71" s="228">
        <v>76100</v>
      </c>
      <c r="F71" s="228">
        <v>101400</v>
      </c>
      <c r="G71" s="228">
        <v>57682.9693798808</v>
      </c>
      <c r="H71" s="228">
        <v>56340</v>
      </c>
      <c r="I71" s="457">
        <v>54140</v>
      </c>
      <c r="J71" s="10">
        <f t="shared" si="4"/>
        <v>-0.28856767411300921</v>
      </c>
    </row>
    <row r="72" spans="2:10">
      <c r="B72" s="229" t="s">
        <v>75</v>
      </c>
      <c r="C72" s="229"/>
      <c r="D72" s="229"/>
      <c r="E72" s="229"/>
      <c r="F72" s="228">
        <v>7217</v>
      </c>
      <c r="G72" s="228">
        <v>7484</v>
      </c>
      <c r="H72" s="228">
        <v>9342.36</v>
      </c>
      <c r="I72" s="457">
        <v>6688.6</v>
      </c>
      <c r="J72" s="10"/>
    </row>
    <row r="73" spans="2:10">
      <c r="B73" s="229" t="s">
        <v>1586</v>
      </c>
      <c r="C73" s="228">
        <v>5777.87</v>
      </c>
      <c r="D73" s="229"/>
      <c r="E73" s="228">
        <v>5945.0961399999997</v>
      </c>
      <c r="F73" s="228">
        <v>5855.34</v>
      </c>
      <c r="G73" s="228">
        <v>6708.03</v>
      </c>
      <c r="H73" s="228">
        <v>5569</v>
      </c>
      <c r="I73" s="457">
        <v>3284.22</v>
      </c>
      <c r="J73" s="10">
        <f t="shared" si="4"/>
        <v>-0.44757495544891224</v>
      </c>
    </row>
    <row r="74" spans="2:10" s="32" customFormat="1">
      <c r="B74" s="229" t="s">
        <v>38</v>
      </c>
      <c r="C74" s="228">
        <v>8385.2615000000005</v>
      </c>
      <c r="D74" s="229"/>
      <c r="E74" s="228">
        <v>8385.5444000000007</v>
      </c>
      <c r="F74" s="228">
        <v>8383.3799999999992</v>
      </c>
      <c r="G74" s="228">
        <v>8374.6911</v>
      </c>
      <c r="H74" s="228">
        <v>4020.92</v>
      </c>
      <c r="I74" s="457" t="s">
        <v>17</v>
      </c>
      <c r="J74" s="10"/>
    </row>
    <row r="75" spans="2:10">
      <c r="B75" s="229" t="s">
        <v>1561</v>
      </c>
      <c r="C75" s="228">
        <v>10781</v>
      </c>
      <c r="D75" s="229"/>
      <c r="E75" s="228">
        <v>27157.42</v>
      </c>
      <c r="F75" s="228">
        <v>4184.59</v>
      </c>
      <c r="G75" s="228">
        <v>4249.33</v>
      </c>
      <c r="H75" s="228">
        <v>3658.54</v>
      </c>
      <c r="I75" s="457">
        <v>768.17</v>
      </c>
      <c r="J75" s="10">
        <f t="shared" si="4"/>
        <v>-0.97171417608889221</v>
      </c>
    </row>
    <row r="76" spans="2:10">
      <c r="B76" s="229" t="s">
        <v>2093</v>
      </c>
      <c r="C76" s="228">
        <v>4545</v>
      </c>
      <c r="D76" s="229"/>
      <c r="E76" s="228">
        <v>4147.72</v>
      </c>
      <c r="F76" s="228">
        <v>2205.25</v>
      </c>
      <c r="G76" s="228">
        <v>2399.7089999999998</v>
      </c>
      <c r="H76" s="228">
        <v>3656.01</v>
      </c>
      <c r="I76" s="457">
        <v>2607.2800000000002</v>
      </c>
      <c r="J76" s="10">
        <f t="shared" si="4"/>
        <v>-0.37139440463676426</v>
      </c>
    </row>
    <row r="77" spans="2:10">
      <c r="B77" s="229" t="s">
        <v>1139</v>
      </c>
      <c r="C77" s="228">
        <v>2834.8842</v>
      </c>
      <c r="D77" s="229"/>
      <c r="E77" s="228">
        <v>4747</v>
      </c>
      <c r="F77" s="228">
        <v>2805.9214000000002</v>
      </c>
      <c r="G77" s="228">
        <v>2805.9214219999999</v>
      </c>
      <c r="H77" s="228">
        <v>2579.72559</v>
      </c>
      <c r="I77" s="457">
        <v>1800.9</v>
      </c>
      <c r="J77" s="10">
        <f t="shared" si="4"/>
        <v>-0.62062355171687378</v>
      </c>
    </row>
    <row r="78" spans="2:10">
      <c r="B78" s="229" t="s">
        <v>1667</v>
      </c>
      <c r="C78" s="229"/>
      <c r="D78" s="229"/>
      <c r="E78" s="229"/>
      <c r="F78" s="228"/>
      <c r="G78" s="229"/>
      <c r="H78" s="228">
        <v>2110.1390000000001</v>
      </c>
      <c r="I78" s="457">
        <v>3651.268</v>
      </c>
      <c r="J78" s="10"/>
    </row>
    <row r="79" spans="2:10">
      <c r="B79" s="414" t="s">
        <v>16</v>
      </c>
      <c r="C79" s="228">
        <v>2039</v>
      </c>
      <c r="D79" s="229"/>
      <c r="E79" s="228">
        <v>3400</v>
      </c>
      <c r="F79" s="228">
        <v>2000</v>
      </c>
      <c r="G79" s="228">
        <v>2395.7162666600002</v>
      </c>
      <c r="H79" s="228">
        <v>1820</v>
      </c>
      <c r="I79" s="457">
        <v>2430</v>
      </c>
      <c r="J79" s="10">
        <f t="shared" si="4"/>
        <v>-0.28529411764705881</v>
      </c>
    </row>
    <row r="80" spans="2:10">
      <c r="B80" s="229" t="s">
        <v>1780</v>
      </c>
      <c r="C80" s="229"/>
      <c r="D80" s="229"/>
      <c r="E80" s="229"/>
      <c r="F80" s="228"/>
      <c r="G80" s="228">
        <v>427</v>
      </c>
      <c r="H80" s="228">
        <v>720.6</v>
      </c>
      <c r="I80" s="457">
        <v>470</v>
      </c>
      <c r="J80" s="10"/>
    </row>
    <row r="81" spans="2:10">
      <c r="B81" s="229" t="s">
        <v>2497</v>
      </c>
      <c r="C81" s="229"/>
      <c r="D81" s="229"/>
      <c r="E81" s="228"/>
      <c r="F81" s="228"/>
      <c r="G81" s="228"/>
      <c r="H81" s="228">
        <v>379.00148610199801</v>
      </c>
      <c r="I81" s="457">
        <v>322.01263921515499</v>
      </c>
      <c r="J81" s="10"/>
    </row>
    <row r="82" spans="2:10">
      <c r="B82" s="229" t="s">
        <v>401</v>
      </c>
      <c r="C82" s="228"/>
      <c r="D82" s="229"/>
      <c r="E82" s="229">
        <v>66.400000000000006</v>
      </c>
      <c r="F82" s="228">
        <v>67.8</v>
      </c>
      <c r="G82" s="228">
        <v>68</v>
      </c>
      <c r="H82" s="228">
        <v>67.7</v>
      </c>
      <c r="I82" s="457">
        <v>67.7</v>
      </c>
      <c r="J82" s="10">
        <f t="shared" si="4"/>
        <v>1.9578313253012004E-2</v>
      </c>
    </row>
    <row r="83" spans="2:10">
      <c r="B83" s="229" t="s">
        <v>39</v>
      </c>
      <c r="C83" s="228">
        <v>1481</v>
      </c>
      <c r="D83" s="229"/>
      <c r="E83" s="228">
        <v>1653</v>
      </c>
      <c r="F83" s="228"/>
      <c r="G83" s="229"/>
      <c r="H83" s="229"/>
      <c r="I83" s="458"/>
      <c r="J83" s="10"/>
    </row>
    <row r="84" spans="2:10">
      <c r="B84" s="229" t="s">
        <v>42</v>
      </c>
      <c r="C84" s="229"/>
      <c r="D84" s="229"/>
      <c r="E84" s="228">
        <v>3300</v>
      </c>
      <c r="F84" s="228"/>
      <c r="G84" s="229"/>
      <c r="H84" s="229"/>
      <c r="I84" s="458"/>
      <c r="J84" s="10"/>
    </row>
    <row r="85" spans="2:10">
      <c r="B85" s="6"/>
      <c r="C85" s="6"/>
      <c r="D85" s="6"/>
      <c r="E85" s="6"/>
      <c r="F85" s="224"/>
      <c r="G85" s="6"/>
      <c r="H85" s="6"/>
      <c r="I85" s="6"/>
      <c r="J85" s="7"/>
    </row>
  </sheetData>
  <sortState ref="A66:H82">
    <sortCondition descending="1" ref="G67:G82"/>
  </sortState>
  <phoneticPr fontId="3" type="noConversion"/>
  <pageMargins left="0.75000000000000011" right="0.75000000000000011" top="0.54" bottom="0.53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view="pageLayout" topLeftCell="A43" zoomScale="160" workbookViewId="0">
      <selection activeCell="H49" sqref="H49"/>
    </sheetView>
  </sheetViews>
  <sheetFormatPr baseColWidth="10" defaultRowHeight="11" x14ac:dyDescent="0"/>
  <cols>
    <col min="1" max="1" width="5.28515625" style="32" customWidth="1"/>
    <col min="2" max="2" width="31" style="1" customWidth="1"/>
    <col min="3" max="4" width="9.28515625" style="1" customWidth="1"/>
    <col min="5" max="5" width="9.140625" style="1" customWidth="1"/>
    <col min="6" max="6" width="7.5703125" style="1" customWidth="1"/>
    <col min="7" max="7" width="8" style="1" customWidth="1"/>
    <col min="8" max="8" width="8" style="32" customWidth="1"/>
    <col min="9" max="9" width="6.85546875" style="4" customWidth="1"/>
    <col min="10" max="10" width="6" style="1" customWidth="1"/>
    <col min="11" max="16384" width="10.7109375" style="1"/>
  </cols>
  <sheetData>
    <row r="1" spans="2:9" s="32" customFormat="1">
      <c r="B1" s="2" t="s">
        <v>115</v>
      </c>
      <c r="G1" s="108"/>
      <c r="H1" s="108"/>
      <c r="I1" s="4"/>
    </row>
    <row r="2" spans="2:9" s="32" customFormat="1">
      <c r="B2" s="32" t="s">
        <v>190</v>
      </c>
      <c r="G2" s="108"/>
      <c r="H2" s="108"/>
      <c r="I2" s="4"/>
    </row>
    <row r="3" spans="2:9" s="32" customFormat="1">
      <c r="B3" s="32" t="s">
        <v>285</v>
      </c>
      <c r="G3" s="108"/>
      <c r="H3" s="108"/>
      <c r="I3" s="4"/>
    </row>
    <row r="4" spans="2:9" s="32" customFormat="1">
      <c r="B4" s="32" t="s">
        <v>216</v>
      </c>
      <c r="G4" s="108"/>
      <c r="H4" s="108"/>
      <c r="I4" s="4"/>
    </row>
    <row r="5" spans="2:9" s="32" customFormat="1">
      <c r="B5" s="32" t="s">
        <v>218</v>
      </c>
      <c r="G5" s="108"/>
      <c r="H5" s="108"/>
      <c r="I5" s="4"/>
    </row>
    <row r="6" spans="2:9" s="32" customFormat="1">
      <c r="B6" s="32" t="s">
        <v>143</v>
      </c>
      <c r="G6" s="108"/>
      <c r="H6" s="108"/>
      <c r="I6" s="4"/>
    </row>
    <row r="7" spans="2:9" s="32" customFormat="1">
      <c r="B7" s="32" t="s">
        <v>283</v>
      </c>
      <c r="G7" s="108"/>
      <c r="H7" s="108"/>
      <c r="I7" s="4"/>
    </row>
    <row r="8" spans="2:9" s="32" customFormat="1">
      <c r="B8" s="32" t="s">
        <v>83</v>
      </c>
      <c r="G8" s="108"/>
      <c r="H8" s="108"/>
      <c r="I8" s="4"/>
    </row>
    <row r="9" spans="2:9" s="32" customFormat="1">
      <c r="G9" s="108"/>
      <c r="H9" s="108"/>
      <c r="I9" s="4"/>
    </row>
    <row r="10" spans="2:9" s="32" customFormat="1">
      <c r="I10" s="4"/>
    </row>
    <row r="11" spans="2:9" s="32" customFormat="1">
      <c r="C11" s="22" t="s">
        <v>2582</v>
      </c>
      <c r="D11" s="22" t="s">
        <v>2583</v>
      </c>
      <c r="E11" s="22" t="s">
        <v>2584</v>
      </c>
      <c r="F11" s="22" t="s">
        <v>2585</v>
      </c>
      <c r="G11" s="22" t="s">
        <v>2586</v>
      </c>
      <c r="H11" s="237" t="s">
        <v>2587</v>
      </c>
      <c r="I11" s="10" t="s">
        <v>2545</v>
      </c>
    </row>
    <row r="12" spans="2:9" s="32" customFormat="1" ht="11" customHeight="1">
      <c r="B12" s="79" t="s">
        <v>2529</v>
      </c>
      <c r="C12" s="229">
        <v>6353465</v>
      </c>
      <c r="D12" s="229"/>
      <c r="E12" s="229"/>
      <c r="F12" s="229"/>
      <c r="G12" s="229">
        <v>6290778</v>
      </c>
      <c r="H12" s="224">
        <v>6195409</v>
      </c>
      <c r="I12" s="9">
        <f>(G12-C12)/C12</f>
        <v>-9.8665846117040063E-3</v>
      </c>
    </row>
    <row r="13" spans="2:9" s="32" customFormat="1" ht="11" customHeight="1">
      <c r="B13" s="79" t="s">
        <v>2712</v>
      </c>
      <c r="C13" s="9">
        <f>C22/C12</f>
        <v>0.20000375070925866</v>
      </c>
      <c r="D13" s="229"/>
      <c r="E13" s="229"/>
      <c r="F13" s="229"/>
      <c r="G13" s="229"/>
      <c r="H13" s="161">
        <f>H22/H12</f>
        <v>0.30335914868574454</v>
      </c>
      <c r="I13" s="9"/>
    </row>
    <row r="14" spans="2:9" s="32" customFormat="1" ht="11" customHeight="1">
      <c r="B14" s="79" t="s">
        <v>2713</v>
      </c>
      <c r="C14" s="9">
        <f>C36/C12</f>
        <v>3.5123981501974121E-2</v>
      </c>
      <c r="D14" s="229"/>
      <c r="E14" s="229"/>
      <c r="F14" s="229"/>
      <c r="G14" s="229"/>
      <c r="H14" s="9">
        <f>H36/H12</f>
        <v>1.624531059472958E-2</v>
      </c>
      <c r="I14" s="9"/>
    </row>
    <row r="15" spans="2:9" s="32" customFormat="1" ht="11" customHeight="1">
      <c r="B15" s="79" t="s">
        <v>2530</v>
      </c>
      <c r="C15" s="229">
        <v>855259</v>
      </c>
      <c r="D15" s="229"/>
      <c r="E15" s="229"/>
      <c r="F15" s="229"/>
      <c r="G15" s="229">
        <v>919537</v>
      </c>
      <c r="H15" s="224">
        <v>1213127</v>
      </c>
      <c r="I15" s="9">
        <f>(G15-C15)/C15</f>
        <v>7.5156180759278768E-2</v>
      </c>
    </row>
    <row r="16" spans="2:9" s="32" customFormat="1">
      <c r="B16" s="79" t="s">
        <v>2714</v>
      </c>
      <c r="C16" s="9">
        <f>C78/C15</f>
        <v>2.4533609117238168E-2</v>
      </c>
      <c r="D16" s="6"/>
      <c r="E16" s="6"/>
      <c r="F16" s="6"/>
      <c r="G16" s="6"/>
      <c r="H16" s="9">
        <f>H78/H15</f>
        <v>2.2362868850499578E-2</v>
      </c>
      <c r="I16" s="9"/>
    </row>
    <row r="17" spans="2:10" s="32" customFormat="1">
      <c r="B17" s="79" t="s">
        <v>2715</v>
      </c>
      <c r="C17" s="9">
        <f>C76/C15</f>
        <v>0.14954932529261897</v>
      </c>
      <c r="D17" s="6"/>
      <c r="E17" s="6"/>
      <c r="F17" s="6"/>
      <c r="G17" s="6"/>
      <c r="H17" s="9">
        <f>H76/H15</f>
        <v>7.6680551225372942E-2</v>
      </c>
      <c r="I17" s="9"/>
    </row>
    <row r="18" spans="2:10" s="32" customFormat="1">
      <c r="I18" s="4"/>
    </row>
    <row r="19" spans="2:10">
      <c r="B19" s="2" t="s">
        <v>2205</v>
      </c>
    </row>
    <row r="20" spans="2:10">
      <c r="B20" s="6"/>
      <c r="C20" s="22" t="s">
        <v>2365</v>
      </c>
      <c r="D20" s="22" t="s">
        <v>2366</v>
      </c>
      <c r="E20" s="22" t="s">
        <v>2367</v>
      </c>
      <c r="F20" s="22" t="s">
        <v>2368</v>
      </c>
      <c r="G20" s="22" t="s">
        <v>2631</v>
      </c>
      <c r="H20" s="346" t="s">
        <v>2587</v>
      </c>
      <c r="I20" s="347" t="s">
        <v>2668</v>
      </c>
      <c r="J20" s="6" t="s">
        <v>2669</v>
      </c>
    </row>
    <row r="21" spans="2:10">
      <c r="B21" s="6" t="s">
        <v>239</v>
      </c>
      <c r="C21" s="163">
        <v>14898166.975625301</v>
      </c>
      <c r="D21" s="171">
        <v>14898166.975625301</v>
      </c>
      <c r="E21" s="163">
        <v>14898166.975625301</v>
      </c>
      <c r="F21" s="163">
        <v>14898166.975625301</v>
      </c>
      <c r="G21" s="163">
        <v>14898166.975625301</v>
      </c>
      <c r="H21" s="224">
        <v>14898166.975625301</v>
      </c>
      <c r="I21" s="9">
        <f>(G21-D21)/D21</f>
        <v>0</v>
      </c>
      <c r="J21" s="9">
        <f>(H21-G21)/G21</f>
        <v>0</v>
      </c>
    </row>
    <row r="22" spans="2:10">
      <c r="B22" s="66" t="s">
        <v>2245</v>
      </c>
      <c r="C22" s="103">
        <v>1270716.83</v>
      </c>
      <c r="D22" s="100">
        <v>2256147.4</v>
      </c>
      <c r="E22" s="103">
        <v>2235285.61</v>
      </c>
      <c r="F22" s="103">
        <v>3547359.1</v>
      </c>
      <c r="G22" s="103">
        <v>2843857</v>
      </c>
      <c r="H22" s="103">
        <v>1879434</v>
      </c>
      <c r="I22" s="161">
        <f t="shared" ref="I22:I33" si="0">(G22-D22)/D22</f>
        <v>0.26049255469744581</v>
      </c>
      <c r="J22" s="9">
        <f t="shared" ref="J22:J37" si="1">(H22-G22)/G22</f>
        <v>-0.33912499819787001</v>
      </c>
    </row>
    <row r="23" spans="2:10">
      <c r="B23" s="6" t="s">
        <v>2246</v>
      </c>
      <c r="C23" s="163">
        <v>2198564.7799999798</v>
      </c>
      <c r="D23" s="171">
        <v>2198564.7799999798</v>
      </c>
      <c r="E23" s="163">
        <v>2198564.7799999798</v>
      </c>
      <c r="F23" s="163">
        <v>2198564.7799999798</v>
      </c>
      <c r="G23" s="163">
        <v>2198564.7799999798</v>
      </c>
      <c r="H23" s="224">
        <v>2198564.7799999798</v>
      </c>
      <c r="I23" s="9">
        <f t="shared" si="0"/>
        <v>0</v>
      </c>
      <c r="J23" s="9">
        <f t="shared" si="1"/>
        <v>0</v>
      </c>
    </row>
    <row r="24" spans="2:10">
      <c r="B24" s="6" t="s">
        <v>2247</v>
      </c>
      <c r="C24" s="163">
        <v>1744000</v>
      </c>
      <c r="D24" s="171">
        <v>1823710</v>
      </c>
      <c r="E24" s="163">
        <v>564400</v>
      </c>
      <c r="F24" s="163">
        <v>508888.764149878</v>
      </c>
      <c r="G24" s="163">
        <v>721932</v>
      </c>
      <c r="H24" s="224">
        <v>979954</v>
      </c>
      <c r="I24" s="9">
        <f t="shared" si="0"/>
        <v>-0.60414100926134084</v>
      </c>
      <c r="J24" s="9">
        <f t="shared" si="1"/>
        <v>0.35740485253458776</v>
      </c>
    </row>
    <row r="25" spans="2:10">
      <c r="B25" s="6" t="s">
        <v>2388</v>
      </c>
      <c r="C25" s="163">
        <v>1131765.838</v>
      </c>
      <c r="D25" s="171">
        <v>978240.86375999998</v>
      </c>
      <c r="E25" s="163">
        <v>1316548.3109448</v>
      </c>
      <c r="F25" s="163">
        <v>1220991.206</v>
      </c>
      <c r="G25" s="163">
        <v>666417.38249999995</v>
      </c>
      <c r="H25" s="224">
        <v>1033893.341117</v>
      </c>
      <c r="I25" s="9">
        <f t="shared" si="0"/>
        <v>-0.31875941070531921</v>
      </c>
      <c r="J25" s="9">
        <f t="shared" si="1"/>
        <v>0.55142012838628207</v>
      </c>
    </row>
    <row r="26" spans="2:10">
      <c r="B26" s="6" t="s">
        <v>2248</v>
      </c>
      <c r="C26" s="163">
        <v>638084.14780999999</v>
      </c>
      <c r="D26" s="171">
        <v>588411.62</v>
      </c>
      <c r="E26" s="163">
        <v>452030.52110000001</v>
      </c>
      <c r="F26" s="163">
        <v>476465.05004</v>
      </c>
      <c r="G26" s="163">
        <v>588646.93503000005</v>
      </c>
      <c r="H26" s="224">
        <v>570366.79663999996</v>
      </c>
      <c r="I26" s="9">
        <f t="shared" si="0"/>
        <v>3.9991567467694835E-4</v>
      </c>
      <c r="J26" s="9">
        <f t="shared" si="1"/>
        <v>-3.1054503645837311E-2</v>
      </c>
    </row>
    <row r="27" spans="2:10">
      <c r="B27" s="6" t="s">
        <v>2152</v>
      </c>
      <c r="C27" s="163">
        <v>522721.90489018097</v>
      </c>
      <c r="D27" s="171">
        <v>522721.90489018097</v>
      </c>
      <c r="E27" s="163">
        <v>522721.90489018097</v>
      </c>
      <c r="F27" s="163">
        <v>522721.90489018097</v>
      </c>
      <c r="G27" s="163">
        <v>522721.90489018097</v>
      </c>
      <c r="H27" s="224">
        <v>522721.90489018097</v>
      </c>
      <c r="I27" s="9">
        <f t="shared" si="0"/>
        <v>0</v>
      </c>
      <c r="J27" s="9">
        <f t="shared" si="1"/>
        <v>0</v>
      </c>
    </row>
    <row r="28" spans="2:10" s="32" customFormat="1">
      <c r="B28" s="32" t="s">
        <v>2667</v>
      </c>
      <c r="D28" s="233"/>
      <c r="E28" s="224"/>
      <c r="F28" s="224"/>
      <c r="G28" s="224"/>
      <c r="H28" s="224">
        <v>409581.27667799999</v>
      </c>
      <c r="I28" s="9"/>
      <c r="J28" s="9"/>
    </row>
    <row r="29" spans="2:10">
      <c r="B29" s="66" t="s">
        <v>2282</v>
      </c>
      <c r="C29" s="103">
        <v>44446.8</v>
      </c>
      <c r="D29" s="103">
        <v>48548.2</v>
      </c>
      <c r="E29" s="103">
        <v>71384.710000000006</v>
      </c>
      <c r="F29" s="103">
        <v>107658.4</v>
      </c>
      <c r="G29" s="103">
        <v>226770.75</v>
      </c>
      <c r="H29" s="103">
        <v>151287.5</v>
      </c>
      <c r="I29" s="161">
        <f t="shared" si="0"/>
        <v>3.6710434166457251</v>
      </c>
      <c r="J29" s="9">
        <f t="shared" si="1"/>
        <v>-0.33286149117555947</v>
      </c>
    </row>
    <row r="30" spans="2:10">
      <c r="B30" s="6" t="s">
        <v>2153</v>
      </c>
      <c r="C30" s="163">
        <v>225547.69367545901</v>
      </c>
      <c r="D30" s="163">
        <v>225547.69367545901</v>
      </c>
      <c r="E30" s="163">
        <v>225547.69367545901</v>
      </c>
      <c r="F30" s="163">
        <v>225547.69367545901</v>
      </c>
      <c r="G30" s="163">
        <v>225547.69367545901</v>
      </c>
      <c r="H30" s="224">
        <v>225547.69367545901</v>
      </c>
      <c r="I30" s="9">
        <f t="shared" si="0"/>
        <v>0</v>
      </c>
      <c r="J30" s="9">
        <f t="shared" si="1"/>
        <v>0</v>
      </c>
    </row>
    <row r="31" spans="2:10">
      <c r="B31" s="6" t="s">
        <v>2154</v>
      </c>
      <c r="C31" s="163">
        <v>358606.32</v>
      </c>
      <c r="D31" s="163">
        <v>428299.31599999999</v>
      </c>
      <c r="E31" s="163">
        <v>327881.45539999998</v>
      </c>
      <c r="F31" s="163">
        <v>230645.7</v>
      </c>
      <c r="G31" s="163">
        <v>222094.236</v>
      </c>
      <c r="H31" s="224">
        <v>224256.32947999999</v>
      </c>
      <c r="I31" s="9">
        <f t="shared" si="0"/>
        <v>-0.48145087394909591</v>
      </c>
      <c r="J31" s="9">
        <f t="shared" si="1"/>
        <v>9.7350274322291798E-3</v>
      </c>
    </row>
    <row r="32" spans="2:10">
      <c r="B32" s="6" t="s">
        <v>2155</v>
      </c>
      <c r="C32" s="163">
        <v>187540.43904182001</v>
      </c>
      <c r="D32" s="163">
        <v>116229.67674091</v>
      </c>
      <c r="E32" s="163">
        <v>84534.734807048793</v>
      </c>
      <c r="F32" s="163">
        <v>149216.73871462099</v>
      </c>
      <c r="G32" s="163">
        <v>151490.73824927901</v>
      </c>
      <c r="H32" s="224">
        <v>203254.36487120099</v>
      </c>
      <c r="I32" s="9">
        <f t="shared" si="0"/>
        <v>0.30337399618662086</v>
      </c>
      <c r="J32" s="9">
        <f t="shared" si="1"/>
        <v>0.34169499218324884</v>
      </c>
    </row>
    <row r="33" spans="1:10">
      <c r="B33" s="6" t="s">
        <v>2284</v>
      </c>
      <c r="C33" s="163">
        <v>147538.443</v>
      </c>
      <c r="D33" s="163">
        <v>175634.97589100001</v>
      </c>
      <c r="E33" s="163">
        <v>200772.63102</v>
      </c>
      <c r="F33" s="163">
        <v>177249.13128900001</v>
      </c>
      <c r="G33" s="163">
        <v>164913.54965</v>
      </c>
      <c r="H33" s="224">
        <v>170189.06800999999</v>
      </c>
      <c r="I33" s="9">
        <f t="shared" si="0"/>
        <v>-6.1043799428957601E-2</v>
      </c>
      <c r="J33" s="9">
        <f t="shared" si="1"/>
        <v>3.1989599224541261E-2</v>
      </c>
    </row>
    <row r="34" spans="1:10" s="32" customFormat="1">
      <c r="B34" s="32" t="s">
        <v>2361</v>
      </c>
      <c r="D34" s="224"/>
      <c r="E34" s="224"/>
      <c r="F34" s="224"/>
      <c r="G34" s="224"/>
      <c r="H34" s="348">
        <v>164676.5429</v>
      </c>
      <c r="I34" s="9"/>
      <c r="J34" s="9"/>
    </row>
    <row r="35" spans="1:10">
      <c r="B35" s="6" t="s">
        <v>2063</v>
      </c>
      <c r="C35" s="163">
        <v>79728.854600000006</v>
      </c>
      <c r="D35" s="163">
        <v>105667.43180000001</v>
      </c>
      <c r="E35" s="163">
        <v>150376.4209</v>
      </c>
      <c r="F35" s="163">
        <v>171259.43169999999</v>
      </c>
      <c r="G35" s="163">
        <v>148082.5693</v>
      </c>
      <c r="H35" s="224">
        <v>3462.6477943457999</v>
      </c>
      <c r="I35" s="9">
        <f>(G35-C35)/C35</f>
        <v>0.85732718779080508</v>
      </c>
      <c r="J35" s="9">
        <f t="shared" si="1"/>
        <v>-0.9766167766353997</v>
      </c>
    </row>
    <row r="36" spans="1:10">
      <c r="B36" s="66" t="s">
        <v>2280</v>
      </c>
      <c r="C36" s="103">
        <v>223158.98713344001</v>
      </c>
      <c r="D36" s="103">
        <v>237006.17687109701</v>
      </c>
      <c r="E36" s="103">
        <v>193836.93978543999</v>
      </c>
      <c r="F36" s="103">
        <v>118334.5108</v>
      </c>
      <c r="G36" s="103">
        <v>122806.68936605701</v>
      </c>
      <c r="H36" s="103">
        <v>100646.343466383</v>
      </c>
      <c r="I36" s="210">
        <f>(H36-D36)/D36</f>
        <v>-0.57534295183740058</v>
      </c>
      <c r="J36" s="9">
        <f t="shared" si="1"/>
        <v>-0.18044901311213904</v>
      </c>
    </row>
    <row r="37" spans="1:10" s="32" customFormat="1">
      <c r="B37" s="81" t="s">
        <v>95</v>
      </c>
      <c r="C37" s="163">
        <f>SUM(C21:C35)</f>
        <v>23447429.02664274</v>
      </c>
      <c r="D37" s="163">
        <f>SUM(D21:D35)</f>
        <v>24365890.838382829</v>
      </c>
      <c r="E37" s="163">
        <f>SUM(E21:E35)</f>
        <v>23248215.748362765</v>
      </c>
      <c r="F37" s="163">
        <f>SUM(F21:F35)</f>
        <v>24434734.876084413</v>
      </c>
      <c r="G37" s="163">
        <f>SUM(G21:G35)</f>
        <v>23579206.514920194</v>
      </c>
      <c r="H37" s="224">
        <v>24341150</v>
      </c>
      <c r="I37" s="9"/>
      <c r="J37" s="9">
        <f t="shared" si="1"/>
        <v>3.231421229538288E-2</v>
      </c>
    </row>
    <row r="38" spans="1:10" s="32" customFormat="1">
      <c r="G38" s="108"/>
      <c r="H38" s="108"/>
      <c r="I38" s="4"/>
    </row>
    <row r="39" spans="1:10" s="32" customFormat="1">
      <c r="B39" s="2" t="s">
        <v>246</v>
      </c>
      <c r="F39" s="51"/>
      <c r="G39" s="51"/>
      <c r="H39" s="51"/>
      <c r="I39" s="4"/>
    </row>
    <row r="40" spans="1:10" s="32" customFormat="1">
      <c r="B40" s="17"/>
      <c r="C40" s="22" t="s">
        <v>2511</v>
      </c>
      <c r="D40" s="22" t="s">
        <v>2387</v>
      </c>
      <c r="E40" s="22" t="s">
        <v>2334</v>
      </c>
      <c r="F40" s="22" t="s">
        <v>2160</v>
      </c>
      <c r="G40" s="22" t="s">
        <v>2161</v>
      </c>
      <c r="H40" s="237" t="s">
        <v>2578</v>
      </c>
      <c r="I40" s="347" t="s">
        <v>2668</v>
      </c>
      <c r="J40" s="6" t="s">
        <v>2669</v>
      </c>
    </row>
    <row r="41" spans="1:10" s="32" customFormat="1">
      <c r="A41" s="32">
        <v>1</v>
      </c>
      <c r="B41" s="66" t="s">
        <v>2223</v>
      </c>
      <c r="C41" s="127">
        <v>893970.41</v>
      </c>
      <c r="D41" s="140">
        <v>1889972.1</v>
      </c>
      <c r="E41" s="127">
        <v>1840864.6</v>
      </c>
      <c r="F41" s="140">
        <v>2780744.21</v>
      </c>
      <c r="G41" s="140">
        <v>2351570</v>
      </c>
      <c r="H41" s="108">
        <v>1491240</v>
      </c>
      <c r="I41" s="210">
        <f>(H41-D41)/D41</f>
        <v>-0.21097247943501393</v>
      </c>
      <c r="J41" s="4">
        <f>(H41-G41)/G41</f>
        <v>-0.36585345109862771</v>
      </c>
    </row>
    <row r="42" spans="1:10" s="32" customFormat="1">
      <c r="B42" s="66"/>
      <c r="C42" s="127"/>
      <c r="D42" s="388"/>
      <c r="E42" s="127"/>
      <c r="F42" s="388"/>
      <c r="G42" s="388"/>
      <c r="H42" s="294"/>
      <c r="I42" s="210"/>
      <c r="J42" s="4"/>
    </row>
    <row r="43" spans="1:10" s="32" customFormat="1">
      <c r="B43" s="66" t="s">
        <v>2265</v>
      </c>
      <c r="C43" s="127">
        <v>376746.42</v>
      </c>
      <c r="D43" s="140">
        <v>366175.3</v>
      </c>
      <c r="E43" s="127">
        <v>394421.01</v>
      </c>
      <c r="F43" s="140">
        <v>766614.89</v>
      </c>
      <c r="G43" s="140">
        <v>492287</v>
      </c>
      <c r="H43" s="108">
        <v>388194</v>
      </c>
      <c r="I43" s="210">
        <f t="shared" ref="I43:I57" si="2">(H43-D43)/D43</f>
        <v>6.0131581786100841E-2</v>
      </c>
      <c r="J43" s="4">
        <f t="shared" ref="J43:J57" si="3">(H43-G43)/G43</f>
        <v>-0.21144779366507749</v>
      </c>
    </row>
    <row r="44" spans="1:10" s="32" customFormat="1">
      <c r="B44" s="32" t="s">
        <v>2670</v>
      </c>
      <c r="C44" s="127"/>
      <c r="D44" s="140"/>
      <c r="E44" s="127"/>
      <c r="F44" s="140"/>
      <c r="G44" s="140"/>
      <c r="H44" s="349">
        <v>409581.27667799999</v>
      </c>
      <c r="I44" s="210"/>
      <c r="J44" s="4"/>
    </row>
    <row r="45" spans="1:10" s="32" customFormat="1">
      <c r="B45" s="6" t="s">
        <v>1692</v>
      </c>
      <c r="C45" s="159">
        <v>930000</v>
      </c>
      <c r="D45" s="160">
        <v>1100000</v>
      </c>
      <c r="E45" s="159">
        <v>280000</v>
      </c>
      <c r="F45" s="136">
        <v>265647</v>
      </c>
      <c r="G45" s="136">
        <v>373000</v>
      </c>
      <c r="H45" s="108">
        <v>324000</v>
      </c>
      <c r="I45" s="210">
        <f t="shared" si="2"/>
        <v>-0.70545454545454545</v>
      </c>
      <c r="J45" s="4">
        <f t="shared" si="3"/>
        <v>-0.13136729222520108</v>
      </c>
    </row>
    <row r="46" spans="1:10" s="32" customFormat="1">
      <c r="B46" s="6" t="s">
        <v>1694</v>
      </c>
      <c r="C46" s="159">
        <v>280300</v>
      </c>
      <c r="D46" s="160">
        <v>339000</v>
      </c>
      <c r="E46" s="159">
        <v>228520</v>
      </c>
      <c r="F46" s="136">
        <v>271450</v>
      </c>
      <c r="G46" s="136">
        <v>369148</v>
      </c>
      <c r="H46" s="108">
        <v>362300</v>
      </c>
      <c r="I46" s="210">
        <f t="shared" si="2"/>
        <v>6.8731563421828915E-2</v>
      </c>
      <c r="J46" s="4">
        <f t="shared" si="3"/>
        <v>-1.8550825143302956E-2</v>
      </c>
    </row>
    <row r="47" spans="1:10" s="32" customFormat="1">
      <c r="B47" s="6" t="s">
        <v>2073</v>
      </c>
      <c r="C47" s="159">
        <v>810000</v>
      </c>
      <c r="D47" s="160">
        <v>720000</v>
      </c>
      <c r="E47" s="159">
        <v>280000</v>
      </c>
      <c r="F47" s="136">
        <v>240083.36414987801</v>
      </c>
      <c r="G47" s="136">
        <v>347000</v>
      </c>
      <c r="H47" s="108">
        <v>654000</v>
      </c>
      <c r="I47" s="210">
        <f t="shared" si="2"/>
        <v>-9.166666666666666E-2</v>
      </c>
      <c r="J47" s="4">
        <f t="shared" si="3"/>
        <v>0.88472622478386165</v>
      </c>
    </row>
    <row r="48" spans="1:10" s="32" customFormat="1">
      <c r="B48" s="32" t="s">
        <v>501</v>
      </c>
      <c r="D48" s="228"/>
      <c r="E48" s="229"/>
      <c r="F48" s="228"/>
      <c r="G48" s="228"/>
      <c r="H48" s="349">
        <v>166770.78080000001</v>
      </c>
      <c r="I48" s="210"/>
      <c r="J48" s="4"/>
    </row>
    <row r="49" spans="2:10" s="32" customFormat="1">
      <c r="B49" s="66" t="s">
        <v>2672</v>
      </c>
      <c r="C49" s="127">
        <v>42000</v>
      </c>
      <c r="D49" s="140">
        <v>44000</v>
      </c>
      <c r="E49" s="127">
        <v>61000</v>
      </c>
      <c r="F49" s="140">
        <v>97000</v>
      </c>
      <c r="G49" s="140">
        <v>220000</v>
      </c>
      <c r="H49" s="108">
        <v>141021.9</v>
      </c>
      <c r="I49" s="161">
        <f t="shared" si="2"/>
        <v>2.2050431818181817</v>
      </c>
      <c r="J49" s="4">
        <f t="shared" si="3"/>
        <v>-0.35899136363636364</v>
      </c>
    </row>
    <row r="50" spans="2:10" s="32" customFormat="1">
      <c r="B50" s="66" t="s">
        <v>1811</v>
      </c>
      <c r="C50" s="127"/>
      <c r="D50" s="140">
        <v>47945.63</v>
      </c>
      <c r="E50" s="127">
        <v>54186</v>
      </c>
      <c r="F50" s="140">
        <v>97296.43</v>
      </c>
      <c r="G50" s="140">
        <v>216006.75</v>
      </c>
      <c r="H50" s="108">
        <v>44507.63</v>
      </c>
      <c r="I50" s="210">
        <f t="shared" si="2"/>
        <v>-7.1706222235477984E-2</v>
      </c>
      <c r="J50" s="4">
        <f t="shared" si="3"/>
        <v>-0.79395259638877025</v>
      </c>
    </row>
    <row r="51" spans="2:10" s="32" customFormat="1">
      <c r="B51" s="6" t="s">
        <v>1977</v>
      </c>
      <c r="C51" s="159">
        <v>292180</v>
      </c>
      <c r="D51" s="160">
        <v>189621</v>
      </c>
      <c r="E51" s="159">
        <v>155133</v>
      </c>
      <c r="F51" s="136">
        <v>148398</v>
      </c>
      <c r="G51" s="136">
        <v>164219</v>
      </c>
      <c r="H51" s="108">
        <v>152957</v>
      </c>
      <c r="I51" s="210">
        <f t="shared" si="2"/>
        <v>-0.19335411162265784</v>
      </c>
      <c r="J51" s="4">
        <f t="shared" si="3"/>
        <v>-6.8579153447530433E-2</v>
      </c>
    </row>
    <row r="52" spans="2:10" s="32" customFormat="1">
      <c r="B52" s="6" t="s">
        <v>1898</v>
      </c>
      <c r="C52" s="159">
        <v>77945.2</v>
      </c>
      <c r="D52" s="160">
        <v>101913.4</v>
      </c>
      <c r="E52" s="159">
        <v>146076.505</v>
      </c>
      <c r="F52" s="136">
        <v>165092.21799999999</v>
      </c>
      <c r="G52" s="136">
        <v>136879.44899999999</v>
      </c>
      <c r="H52" s="455" t="s">
        <v>2671</v>
      </c>
      <c r="I52" s="210"/>
      <c r="J52" s="4"/>
    </row>
    <row r="53" spans="2:10" s="32" customFormat="1">
      <c r="B53" s="6" t="s">
        <v>2004</v>
      </c>
      <c r="C53" s="159">
        <v>154216</v>
      </c>
      <c r="D53" s="160">
        <v>152999</v>
      </c>
      <c r="E53" s="159">
        <v>153984</v>
      </c>
      <c r="F53" s="136">
        <v>123156</v>
      </c>
      <c r="G53" s="136">
        <v>114894</v>
      </c>
      <c r="H53" s="351">
        <v>89446</v>
      </c>
      <c r="I53" s="210">
        <f t="shared" si="2"/>
        <v>-0.41538179988104496</v>
      </c>
      <c r="J53" s="4">
        <f t="shared" si="3"/>
        <v>-0.22149111354814002</v>
      </c>
    </row>
    <row r="54" spans="2:10" s="32" customFormat="1">
      <c r="B54" s="6" t="s">
        <v>1910</v>
      </c>
      <c r="C54" s="159">
        <v>135453</v>
      </c>
      <c r="D54" s="160">
        <v>153622</v>
      </c>
      <c r="E54" s="159">
        <v>130796</v>
      </c>
      <c r="F54" s="136">
        <v>113696</v>
      </c>
      <c r="G54" s="136">
        <v>109147</v>
      </c>
      <c r="H54" s="351">
        <v>102833</v>
      </c>
      <c r="I54" s="210">
        <f t="shared" si="2"/>
        <v>-0.33061019906003047</v>
      </c>
      <c r="J54" s="4">
        <f t="shared" si="3"/>
        <v>-5.7848589516890064E-2</v>
      </c>
    </row>
    <row r="55" spans="2:10" s="32" customFormat="1">
      <c r="B55" s="6" t="s">
        <v>289</v>
      </c>
      <c r="C55" s="159"/>
      <c r="D55" s="159">
        <v>131736</v>
      </c>
      <c r="E55" s="159"/>
      <c r="F55" s="136">
        <v>83345</v>
      </c>
      <c r="G55" s="136">
        <v>94563.236000000004</v>
      </c>
      <c r="H55" s="351">
        <v>88490.629480000003</v>
      </c>
      <c r="I55" s="210">
        <f t="shared" si="2"/>
        <v>-0.3282729893119572</v>
      </c>
      <c r="J55" s="4">
        <f t="shared" si="3"/>
        <v>-6.4217414471729808E-2</v>
      </c>
    </row>
    <row r="56" spans="2:10" s="32" customFormat="1">
      <c r="B56" s="6" t="s">
        <v>150</v>
      </c>
      <c r="C56" s="159">
        <v>140650</v>
      </c>
      <c r="D56" s="159">
        <v>130740</v>
      </c>
      <c r="E56" s="159">
        <v>63500</v>
      </c>
      <c r="F56" s="136">
        <v>64019.598018233999</v>
      </c>
      <c r="G56" s="136">
        <v>74770</v>
      </c>
      <c r="H56" s="351">
        <v>73465</v>
      </c>
      <c r="I56" s="210">
        <f t="shared" si="2"/>
        <v>-0.4380832186018051</v>
      </c>
      <c r="J56" s="4">
        <f t="shared" si="3"/>
        <v>-1.7453524140698142E-2</v>
      </c>
    </row>
    <row r="57" spans="2:10" s="32" customFormat="1">
      <c r="B57" s="6" t="s">
        <v>290</v>
      </c>
      <c r="C57" s="159">
        <v>127920</v>
      </c>
      <c r="D57" s="160">
        <v>138972</v>
      </c>
      <c r="E57" s="159">
        <v>131429</v>
      </c>
      <c r="F57" s="136">
        <v>81770</v>
      </c>
      <c r="G57" s="136">
        <v>69815</v>
      </c>
      <c r="H57" s="351">
        <v>93831</v>
      </c>
      <c r="I57" s="210">
        <f t="shared" si="2"/>
        <v>-0.32482082721699335</v>
      </c>
      <c r="J57" s="202">
        <f t="shared" si="3"/>
        <v>0.34399484351500392</v>
      </c>
    </row>
    <row r="58" spans="2:10" s="32" customFormat="1">
      <c r="B58" s="6" t="s">
        <v>2438</v>
      </c>
      <c r="C58" s="159">
        <v>91118.260989999995</v>
      </c>
      <c r="D58" s="160">
        <v>97250.578999999998</v>
      </c>
      <c r="E58" s="159">
        <v>19000</v>
      </c>
      <c r="F58" s="159">
        <v>17000</v>
      </c>
      <c r="G58" s="160">
        <v>44000</v>
      </c>
      <c r="H58" s="173" t="s">
        <v>2671</v>
      </c>
      <c r="I58" s="210"/>
    </row>
    <row r="59" spans="2:10" s="32" customFormat="1">
      <c r="B59" s="66" t="s">
        <v>2458</v>
      </c>
      <c r="C59" s="127">
        <v>73683.14</v>
      </c>
      <c r="D59" s="140">
        <v>85163.77</v>
      </c>
      <c r="E59" s="127">
        <v>74160.39</v>
      </c>
      <c r="F59" s="140">
        <v>43811</v>
      </c>
      <c r="G59" s="142" t="s">
        <v>286</v>
      </c>
      <c r="H59" s="173" t="s">
        <v>2671</v>
      </c>
      <c r="I59" s="210"/>
    </row>
    <row r="60" spans="2:10" s="32" customFormat="1">
      <c r="B60" s="32" t="s">
        <v>1752</v>
      </c>
      <c r="C60" s="127"/>
      <c r="D60" s="140"/>
      <c r="E60" s="127"/>
      <c r="F60" s="140"/>
      <c r="G60" s="142"/>
      <c r="H60" s="350">
        <v>124172.82</v>
      </c>
      <c r="I60" s="210"/>
    </row>
    <row r="61" spans="2:10" s="32" customFormat="1">
      <c r="B61" s="32" t="s">
        <v>1563</v>
      </c>
      <c r="D61" s="140"/>
      <c r="E61" s="127"/>
      <c r="F61" s="140"/>
      <c r="G61" s="142"/>
      <c r="H61" s="108">
        <v>116972</v>
      </c>
      <c r="I61" s="210"/>
    </row>
    <row r="62" spans="2:10" s="32" customFormat="1">
      <c r="B62" s="32" t="s">
        <v>1641</v>
      </c>
      <c r="D62" s="140"/>
      <c r="E62" s="127"/>
      <c r="F62" s="140"/>
      <c r="G62" s="142"/>
      <c r="H62" s="108">
        <v>113285.26</v>
      </c>
      <c r="I62" s="210"/>
    </row>
    <row r="63" spans="2:10" s="32" customFormat="1">
      <c r="B63" s="6" t="s">
        <v>1636</v>
      </c>
      <c r="C63" s="159">
        <v>103834</v>
      </c>
      <c r="D63" s="159"/>
      <c r="E63" s="159">
        <v>134196</v>
      </c>
      <c r="F63" s="136">
        <v>173152</v>
      </c>
      <c r="G63" s="136">
        <v>25003.4</v>
      </c>
      <c r="H63" s="108">
        <v>103434.14659999999</v>
      </c>
      <c r="I63" s="210"/>
    </row>
    <row r="64" spans="2:10" s="32" customFormat="1">
      <c r="B64" s="6" t="s">
        <v>1410</v>
      </c>
      <c r="C64" s="159">
        <v>76815</v>
      </c>
      <c r="D64" s="159"/>
      <c r="E64" s="159"/>
      <c r="F64" s="136">
        <v>18835.816500000001</v>
      </c>
      <c r="G64" s="136">
        <v>19445.531999999999</v>
      </c>
      <c r="H64" s="117"/>
      <c r="I64" s="210"/>
    </row>
    <row r="65" spans="2:11" s="32" customFormat="1">
      <c r="B65" s="6" t="s">
        <v>172</v>
      </c>
      <c r="C65" s="159">
        <v>72865</v>
      </c>
      <c r="D65" s="160">
        <v>61083</v>
      </c>
      <c r="E65" s="159">
        <v>112482</v>
      </c>
      <c r="F65" s="136">
        <v>50314</v>
      </c>
      <c r="G65" s="160"/>
      <c r="H65" s="117"/>
      <c r="I65" s="210"/>
    </row>
    <row r="66" spans="2:11" s="32" customFormat="1">
      <c r="B66" s="6" t="s">
        <v>1594</v>
      </c>
      <c r="C66" s="159">
        <v>70509</v>
      </c>
      <c r="D66" s="160">
        <v>67784</v>
      </c>
      <c r="E66" s="159">
        <v>64186</v>
      </c>
      <c r="F66" s="159"/>
      <c r="G66" s="160"/>
      <c r="H66" s="117"/>
      <c r="I66" s="210"/>
    </row>
    <row r="67" spans="2:11" s="32" customFormat="1">
      <c r="B67" s="6" t="s">
        <v>173</v>
      </c>
      <c r="C67" s="159">
        <v>68204</v>
      </c>
      <c r="D67" s="160">
        <v>98751</v>
      </c>
      <c r="E67" s="159">
        <v>64935.782800000001</v>
      </c>
      <c r="F67" s="159"/>
      <c r="G67" s="160"/>
      <c r="H67" s="117"/>
      <c r="I67" s="210"/>
    </row>
    <row r="68" spans="2:11" s="32" customFormat="1">
      <c r="B68" s="6" t="s">
        <v>1588</v>
      </c>
      <c r="C68" s="159">
        <v>64052</v>
      </c>
      <c r="D68" s="159"/>
      <c r="E68" s="159">
        <v>88358.672600000005</v>
      </c>
      <c r="F68" s="159"/>
      <c r="G68" s="160"/>
      <c r="H68" s="117"/>
      <c r="I68" s="210"/>
    </row>
    <row r="69" spans="2:11" s="32" customFormat="1">
      <c r="G69" s="108"/>
      <c r="H69" s="108"/>
      <c r="I69" s="4"/>
    </row>
    <row r="70" spans="2:11" s="32" customFormat="1">
      <c r="B70" s="2" t="s">
        <v>247</v>
      </c>
      <c r="F70" s="51"/>
      <c r="I70" s="4"/>
    </row>
    <row r="71" spans="2:11" s="32" customFormat="1">
      <c r="B71" s="6"/>
      <c r="C71" s="22" t="s">
        <v>132</v>
      </c>
      <c r="D71" s="22" t="s">
        <v>133</v>
      </c>
      <c r="E71" s="22" t="s">
        <v>134</v>
      </c>
      <c r="F71" s="22" t="s">
        <v>135</v>
      </c>
      <c r="G71" s="22" t="s">
        <v>136</v>
      </c>
      <c r="H71" s="237" t="s">
        <v>2578</v>
      </c>
      <c r="I71" s="347" t="s">
        <v>2668</v>
      </c>
      <c r="J71" s="6" t="s">
        <v>2669</v>
      </c>
    </row>
    <row r="72" spans="2:11" s="32" customFormat="1">
      <c r="B72" s="32" t="s">
        <v>2667</v>
      </c>
      <c r="D72" s="22"/>
      <c r="E72" s="22"/>
      <c r="F72" s="22"/>
      <c r="G72" s="22"/>
      <c r="H72" s="352">
        <v>394715.46432179998</v>
      </c>
      <c r="I72" s="10"/>
      <c r="J72" s="6"/>
    </row>
    <row r="73" spans="2:11" s="32" customFormat="1">
      <c r="B73" s="6" t="s">
        <v>2248</v>
      </c>
      <c r="C73" s="162">
        <v>140963.2249</v>
      </c>
      <c r="D73" s="99">
        <v>320288.45</v>
      </c>
      <c r="E73" s="163">
        <v>238863.76970999999</v>
      </c>
      <c r="F73" s="99">
        <v>263620.14370040002</v>
      </c>
      <c r="G73" s="99">
        <v>315796.00381089997</v>
      </c>
      <c r="H73" s="224">
        <v>314840.21893640002</v>
      </c>
      <c r="I73" s="9">
        <f>(H73-D73)/D73</f>
        <v>-1.7010388802968041E-2</v>
      </c>
      <c r="J73" s="9">
        <f>(H73-G73)/G73</f>
        <v>-3.0265895165420722E-3</v>
      </c>
      <c r="K73" s="32" t="s">
        <v>2637</v>
      </c>
    </row>
    <row r="74" spans="2:11" s="32" customFormat="1">
      <c r="B74" s="6" t="s">
        <v>2247</v>
      </c>
      <c r="C74" s="162">
        <v>191170</v>
      </c>
      <c r="D74" s="99">
        <v>153110</v>
      </c>
      <c r="E74" s="163">
        <v>217000</v>
      </c>
      <c r="F74" s="99">
        <v>169116.04255521999</v>
      </c>
      <c r="G74" s="99">
        <v>141238</v>
      </c>
      <c r="H74" s="224">
        <v>113854.2</v>
      </c>
      <c r="I74" s="9">
        <f t="shared" ref="I74:I84" si="4">(H74-D74)/D74</f>
        <v>-0.25638952387172625</v>
      </c>
      <c r="J74" s="9">
        <f t="shared" ref="J74:J84" si="5">(H74-G74)/G74</f>
        <v>-0.1938840821875133</v>
      </c>
    </row>
    <row r="75" spans="2:11" s="32" customFormat="1">
      <c r="B75" s="6" t="s">
        <v>2063</v>
      </c>
      <c r="C75" s="162">
        <v>49800.985200000003</v>
      </c>
      <c r="D75" s="99">
        <v>64794.223899999997</v>
      </c>
      <c r="E75" s="163">
        <v>92292.798999999999</v>
      </c>
      <c r="F75" s="99">
        <v>103676.7806</v>
      </c>
      <c r="G75" s="99">
        <v>86285.569399999993</v>
      </c>
      <c r="H75" s="224">
        <v>3462.6477943457999</v>
      </c>
      <c r="I75" s="9">
        <f t="shared" si="4"/>
        <v>-0.94655931368682078</v>
      </c>
      <c r="J75" s="9">
        <f t="shared" si="5"/>
        <v>-0.95986990850933873</v>
      </c>
    </row>
    <row r="76" spans="2:11" s="32" customFormat="1">
      <c r="B76" s="66" t="s">
        <v>2280</v>
      </c>
      <c r="C76" s="100">
        <v>127903.40640044</v>
      </c>
      <c r="D76" s="103">
        <v>143876.843791097</v>
      </c>
      <c r="E76" s="103">
        <v>110207.23078544</v>
      </c>
      <c r="F76" s="103">
        <v>79786.310800000007</v>
      </c>
      <c r="G76" s="103">
        <v>80203.508586056996</v>
      </c>
      <c r="H76" s="103">
        <v>93023.247066383003</v>
      </c>
      <c r="I76" s="210">
        <f t="shared" si="4"/>
        <v>-0.35345226781976974</v>
      </c>
      <c r="J76" s="210">
        <f t="shared" si="5"/>
        <v>0.1598401205424903</v>
      </c>
    </row>
    <row r="77" spans="2:11" s="32" customFormat="1">
      <c r="B77" s="6" t="s">
        <v>2155</v>
      </c>
      <c r="C77" s="162">
        <v>83058.564483519978</v>
      </c>
      <c r="D77" s="99">
        <v>50021.061936209997</v>
      </c>
      <c r="E77" s="163">
        <v>39366.994710239298</v>
      </c>
      <c r="F77" s="99">
        <v>59297.081335632101</v>
      </c>
      <c r="G77" s="99">
        <v>60290.719967239398</v>
      </c>
      <c r="H77" s="224">
        <v>60950.582307600998</v>
      </c>
      <c r="I77" s="9">
        <f t="shared" si="4"/>
        <v>0.21849836745427381</v>
      </c>
      <c r="J77" s="9">
        <f t="shared" si="5"/>
        <v>1.0944675079683148E-2</v>
      </c>
    </row>
    <row r="78" spans="2:11" s="32" customFormat="1">
      <c r="B78" s="66" t="s">
        <v>2245</v>
      </c>
      <c r="C78" s="100">
        <v>20982.59</v>
      </c>
      <c r="D78" s="103">
        <v>31300.91</v>
      </c>
      <c r="E78" s="103">
        <v>35102.699999999997</v>
      </c>
      <c r="F78" s="103">
        <v>53502.44</v>
      </c>
      <c r="G78" s="103">
        <v>43940</v>
      </c>
      <c r="H78" s="103">
        <v>27129</v>
      </c>
      <c r="I78" s="210">
        <f t="shared" si="4"/>
        <v>-0.13328398439534186</v>
      </c>
      <c r="J78" s="210">
        <f t="shared" si="5"/>
        <v>-0.38258989531178883</v>
      </c>
    </row>
    <row r="79" spans="2:11" s="32" customFormat="1">
      <c r="B79" s="6" t="s">
        <v>2388</v>
      </c>
      <c r="C79" s="162">
        <v>54599.285857499999</v>
      </c>
      <c r="D79" s="99">
        <v>51065.737384</v>
      </c>
      <c r="E79" s="163">
        <v>55258.683388999998</v>
      </c>
      <c r="F79" s="99">
        <v>48695.406499999997</v>
      </c>
      <c r="G79" s="99">
        <v>29207.339800000002</v>
      </c>
      <c r="H79" s="224">
        <v>40114.774103000003</v>
      </c>
      <c r="I79" s="9">
        <f t="shared" si="4"/>
        <v>-0.2144483530836308</v>
      </c>
      <c r="J79" s="9">
        <f t="shared" si="5"/>
        <v>0.37344839953551678</v>
      </c>
    </row>
    <row r="80" spans="2:11" s="32" customFormat="1">
      <c r="B80" s="6" t="s">
        <v>2284</v>
      </c>
      <c r="C80" s="162">
        <v>25051.716</v>
      </c>
      <c r="D80" s="99">
        <v>19362.92296</v>
      </c>
      <c r="E80" s="163">
        <v>23397.050999999999</v>
      </c>
      <c r="F80" s="99">
        <v>20731.483690000001</v>
      </c>
      <c r="G80" s="99">
        <v>28831.823234</v>
      </c>
      <c r="H80" s="224">
        <v>29863.509270999999</v>
      </c>
      <c r="I80" s="9">
        <f t="shared" si="4"/>
        <v>0.54230377989377687</v>
      </c>
      <c r="J80" s="9">
        <f t="shared" si="5"/>
        <v>3.5782892695574699E-2</v>
      </c>
    </row>
    <row r="81" spans="2:10" s="32" customFormat="1">
      <c r="B81" s="6" t="s">
        <v>2326</v>
      </c>
      <c r="C81" s="162">
        <v>18170</v>
      </c>
      <c r="D81" s="99">
        <v>15270</v>
      </c>
      <c r="E81" s="163">
        <v>22100</v>
      </c>
      <c r="F81" s="99">
        <v>15765.688691194</v>
      </c>
      <c r="G81" s="99">
        <v>22700</v>
      </c>
      <c r="H81" s="224">
        <v>20676</v>
      </c>
      <c r="I81" s="9">
        <f t="shared" si="4"/>
        <v>0.35402750491159135</v>
      </c>
      <c r="J81" s="9">
        <f t="shared" si="5"/>
        <v>-8.9162995594713662E-2</v>
      </c>
    </row>
    <row r="82" spans="2:10" s="32" customFormat="1">
      <c r="B82" s="6" t="s">
        <v>2394</v>
      </c>
      <c r="C82" s="6"/>
      <c r="D82" s="99">
        <v>23309.536</v>
      </c>
      <c r="E82" s="163">
        <v>21559.919999999998</v>
      </c>
      <c r="F82" s="99">
        <v>19964.3161</v>
      </c>
      <c r="G82" s="99">
        <v>14985.512199999999</v>
      </c>
      <c r="H82" s="224">
        <v>17719.537799999998</v>
      </c>
      <c r="I82" s="9">
        <f t="shared" si="4"/>
        <v>-0.23981593627603748</v>
      </c>
      <c r="J82" s="9">
        <f t="shared" si="5"/>
        <v>0.18244458804684696</v>
      </c>
    </row>
    <row r="83" spans="2:10" s="32" customFormat="1">
      <c r="B83" s="6" t="s">
        <v>2282</v>
      </c>
      <c r="C83" s="6"/>
      <c r="D83" s="99"/>
      <c r="E83" s="164">
        <v>11880.92</v>
      </c>
      <c r="F83" s="99">
        <v>12637.21</v>
      </c>
      <c r="G83" s="99">
        <v>12906.54</v>
      </c>
      <c r="H83" s="224">
        <v>12137.72</v>
      </c>
      <c r="I83" s="9"/>
      <c r="J83" s="9">
        <f t="shared" si="5"/>
        <v>-5.956824989501458E-2</v>
      </c>
    </row>
    <row r="84" spans="2:10" s="32" customFormat="1">
      <c r="B84" s="6" t="s">
        <v>175</v>
      </c>
      <c r="C84" s="162">
        <v>23253.906490000001</v>
      </c>
      <c r="D84" s="99">
        <v>17872.3431552</v>
      </c>
      <c r="E84" s="163">
        <v>18065.394296800001</v>
      </c>
      <c r="F84" s="99">
        <v>16266.1169281</v>
      </c>
      <c r="G84" s="99">
        <v>12639.340756400001</v>
      </c>
      <c r="H84" s="224">
        <v>552.04066699999998</v>
      </c>
      <c r="I84" s="9">
        <f t="shared" si="4"/>
        <v>-0.96911201501637556</v>
      </c>
      <c r="J84" s="9">
        <f t="shared" si="5"/>
        <v>-0.95632361864122772</v>
      </c>
    </row>
    <row r="85" spans="2:10" s="32" customFormat="1">
      <c r="B85" s="6" t="s">
        <v>2336</v>
      </c>
      <c r="C85" s="6"/>
      <c r="D85" s="99"/>
      <c r="E85" s="163"/>
      <c r="F85" s="6"/>
      <c r="G85" s="99">
        <v>10997.106137926399</v>
      </c>
      <c r="H85" s="224">
        <v>43372.874761819803</v>
      </c>
      <c r="I85" s="9"/>
      <c r="J85" s="6"/>
    </row>
    <row r="86" spans="2:10" s="32" customFormat="1">
      <c r="B86" s="6" t="s">
        <v>2373</v>
      </c>
      <c r="C86" s="162">
        <v>43718.44</v>
      </c>
      <c r="D86" s="99">
        <v>54011.124600000003</v>
      </c>
      <c r="E86" s="163">
        <v>12415.2</v>
      </c>
      <c r="F86" s="99">
        <v>6638.4643843000003</v>
      </c>
      <c r="G86" s="99">
        <v>10831.173288489999</v>
      </c>
      <c r="H86" s="31"/>
      <c r="I86" s="9"/>
      <c r="J86" s="6"/>
    </row>
    <row r="87" spans="2:10" s="32" customFormat="1">
      <c r="B87" s="6" t="s">
        <v>2243</v>
      </c>
      <c r="C87" s="162">
        <v>5743.3887999999997</v>
      </c>
      <c r="D87" s="99">
        <v>5320.9444483999996</v>
      </c>
      <c r="E87" s="164"/>
      <c r="F87" s="99">
        <v>5467.5892334319997</v>
      </c>
      <c r="G87" s="99">
        <v>7363.1344131200003</v>
      </c>
      <c r="H87" s="52">
        <v>5317.3714641799997</v>
      </c>
      <c r="I87" s="9"/>
      <c r="J87" s="6"/>
    </row>
    <row r="88" spans="2:10" s="32" customFormat="1">
      <c r="B88" s="6" t="s">
        <v>240</v>
      </c>
      <c r="C88" s="162">
        <v>28840.3</v>
      </c>
      <c r="D88" s="99">
        <v>21783.42</v>
      </c>
      <c r="E88" s="163">
        <v>23688.400000000001</v>
      </c>
      <c r="F88" s="99">
        <v>1597.1</v>
      </c>
      <c r="G88" s="99">
        <v>4502.8</v>
      </c>
      <c r="H88" s="31"/>
      <c r="I88" s="9"/>
      <c r="J88" s="6"/>
    </row>
    <row r="89" spans="2:10" s="32" customFormat="1">
      <c r="B89" s="6" t="s">
        <v>2369</v>
      </c>
      <c r="C89" s="162">
        <v>4581.9067999999997</v>
      </c>
      <c r="D89" s="99">
        <v>11529</v>
      </c>
      <c r="E89" s="163">
        <v>2152.5544</v>
      </c>
      <c r="F89" s="99">
        <v>2039.31</v>
      </c>
      <c r="G89" s="99">
        <v>1904.09</v>
      </c>
      <c r="H89" s="31"/>
      <c r="I89" s="9"/>
      <c r="J89" s="6"/>
    </row>
    <row r="90" spans="2:10" s="32" customFormat="1">
      <c r="B90" s="32" t="s">
        <v>2361</v>
      </c>
      <c r="D90" s="224"/>
      <c r="E90" s="224"/>
      <c r="F90" s="224"/>
      <c r="G90" s="224"/>
      <c r="H90" s="52">
        <v>5238.6214</v>
      </c>
      <c r="I90" s="9"/>
      <c r="J90" s="6"/>
    </row>
    <row r="91" spans="2:10" s="32" customFormat="1">
      <c r="B91" s="6"/>
      <c r="C91" s="233"/>
      <c r="D91" s="224"/>
      <c r="E91" s="224"/>
      <c r="F91" s="224"/>
      <c r="G91" s="224"/>
      <c r="H91" s="31"/>
      <c r="I91" s="9"/>
      <c r="J91" s="6"/>
    </row>
    <row r="92" spans="2:10" s="32" customFormat="1">
      <c r="B92" s="81" t="s">
        <v>138</v>
      </c>
      <c r="C92" s="171">
        <f>SUM(C73:C89)</f>
        <v>817837.71493145998</v>
      </c>
      <c r="D92" s="171">
        <f>SUM(D73:D89)</f>
        <v>982916.51817490708</v>
      </c>
      <c r="E92" s="171">
        <f>SUM(E73:E89)</f>
        <v>923351.61729147937</v>
      </c>
      <c r="F92" s="171">
        <f>SUM(F73:F89)</f>
        <v>878801.48451827839</v>
      </c>
      <c r="G92" s="171">
        <f>SUM(G73:G89)</f>
        <v>884622.66159413278</v>
      </c>
      <c r="H92" s="224">
        <v>1213127</v>
      </c>
      <c r="I92" s="9"/>
      <c r="J92" s="6"/>
    </row>
    <row r="93" spans="2:10">
      <c r="B93" s="32"/>
      <c r="C93" s="32"/>
      <c r="D93" s="32"/>
      <c r="E93" s="32"/>
      <c r="F93" s="32"/>
      <c r="G93" s="32"/>
    </row>
    <row r="94" spans="2:10">
      <c r="B94" s="2" t="s">
        <v>191</v>
      </c>
      <c r="C94" s="32"/>
      <c r="D94" s="32"/>
      <c r="E94" s="32"/>
      <c r="F94" s="32"/>
      <c r="G94" s="32"/>
    </row>
    <row r="95" spans="2:10">
      <c r="B95" s="17"/>
      <c r="C95" s="22" t="s">
        <v>2511</v>
      </c>
      <c r="D95" s="22" t="s">
        <v>2387</v>
      </c>
      <c r="E95" s="22" t="s">
        <v>2334</v>
      </c>
      <c r="F95" s="22" t="s">
        <v>2160</v>
      </c>
      <c r="G95" s="22" t="s">
        <v>2161</v>
      </c>
      <c r="H95" s="237" t="s">
        <v>2578</v>
      </c>
      <c r="I95" s="10" t="s">
        <v>2668</v>
      </c>
      <c r="J95" s="6" t="s">
        <v>2669</v>
      </c>
    </row>
    <row r="96" spans="2:10" s="32" customFormat="1">
      <c r="B96" s="6" t="s">
        <v>2670</v>
      </c>
      <c r="C96" s="6"/>
      <c r="D96" s="22"/>
      <c r="E96" s="22"/>
      <c r="F96" s="22"/>
      <c r="G96" s="22"/>
      <c r="H96" s="353">
        <v>394715.46432179998</v>
      </c>
      <c r="I96" s="10"/>
      <c r="J96" s="9"/>
    </row>
    <row r="97" spans="2:11">
      <c r="B97" s="6" t="s">
        <v>1694</v>
      </c>
      <c r="C97" s="48" t="s">
        <v>287</v>
      </c>
      <c r="D97" s="224">
        <v>212259</v>
      </c>
      <c r="E97" s="224">
        <v>143967</v>
      </c>
      <c r="F97" s="224">
        <v>171013</v>
      </c>
      <c r="G97" s="224">
        <v>221489</v>
      </c>
      <c r="H97" s="224">
        <v>217380</v>
      </c>
      <c r="I97" s="10">
        <f>(H97-D97)/D97</f>
        <v>2.4126185462100547E-2</v>
      </c>
      <c r="J97" s="9">
        <f>(H97-G97)/G97</f>
        <v>-1.8551711371670828E-2</v>
      </c>
      <c r="K97" s="357" t="s">
        <v>288</v>
      </c>
    </row>
    <row r="98" spans="2:11">
      <c r="B98" s="6" t="s">
        <v>1977</v>
      </c>
      <c r="C98" s="224">
        <v>136130.97</v>
      </c>
      <c r="D98" s="224">
        <v>103000</v>
      </c>
      <c r="E98" s="224">
        <v>89000</v>
      </c>
      <c r="F98" s="224">
        <v>85198</v>
      </c>
      <c r="G98" s="224">
        <v>93414</v>
      </c>
      <c r="H98" s="224">
        <v>96581</v>
      </c>
      <c r="I98" s="10">
        <f>(H98-D98)/D98</f>
        <v>-6.2320388349514561E-2</v>
      </c>
      <c r="J98" s="9">
        <f>(H98-G98)/G98</f>
        <v>3.3902841115892694E-2</v>
      </c>
    </row>
    <row r="99" spans="2:11">
      <c r="B99" s="6" t="s">
        <v>2073</v>
      </c>
      <c r="C99" s="224">
        <v>71000</v>
      </c>
      <c r="D99" s="224">
        <v>71000</v>
      </c>
      <c r="E99" s="224">
        <v>160000</v>
      </c>
      <c r="F99" s="224">
        <v>94593.717466777001</v>
      </c>
      <c r="G99" s="224">
        <v>44200</v>
      </c>
      <c r="H99" s="224">
        <v>75000</v>
      </c>
      <c r="I99" s="10">
        <f>(H99-D99)/D99</f>
        <v>5.6338028169014086E-2</v>
      </c>
      <c r="J99" s="9">
        <f>(H99-G99)/G99</f>
        <v>0.69683257918552033</v>
      </c>
    </row>
    <row r="100" spans="2:11">
      <c r="B100" s="6" t="s">
        <v>1898</v>
      </c>
      <c r="C100" s="224">
        <v>48024.5</v>
      </c>
      <c r="D100" s="224">
        <v>62723.05</v>
      </c>
      <c r="E100" s="224">
        <v>89749.778000000006</v>
      </c>
      <c r="F100" s="224">
        <v>101404.058</v>
      </c>
      <c r="G100" s="224">
        <v>84083.212</v>
      </c>
      <c r="H100" s="133" t="s">
        <v>2674</v>
      </c>
      <c r="I100" s="10"/>
      <c r="J100" s="9"/>
    </row>
    <row r="101" spans="2:11" s="32" customFormat="1">
      <c r="B101" s="6" t="s">
        <v>1938</v>
      </c>
      <c r="C101" s="6"/>
      <c r="D101" s="224"/>
      <c r="E101" s="224"/>
      <c r="F101" s="224"/>
      <c r="G101" s="224"/>
      <c r="H101" s="354">
        <v>43233.548600000002</v>
      </c>
      <c r="I101" s="10"/>
      <c r="J101" s="9"/>
    </row>
    <row r="102" spans="2:11" s="32" customFormat="1">
      <c r="B102" s="6" t="s">
        <v>1811</v>
      </c>
      <c r="C102" s="6"/>
      <c r="D102" s="224"/>
      <c r="E102" s="224"/>
      <c r="F102" s="224"/>
      <c r="G102" s="224"/>
      <c r="H102" s="355">
        <v>42907.17</v>
      </c>
      <c r="I102" s="10"/>
      <c r="J102" s="9"/>
    </row>
    <row r="103" spans="2:11">
      <c r="B103" s="6" t="s">
        <v>1692</v>
      </c>
      <c r="C103" s="224">
        <v>120000</v>
      </c>
      <c r="D103" s="224">
        <v>82000</v>
      </c>
      <c r="E103" s="224">
        <v>56000</v>
      </c>
      <c r="F103" s="224">
        <v>74463</v>
      </c>
      <c r="G103" s="224">
        <v>96900</v>
      </c>
      <c r="H103" s="224">
        <v>38800</v>
      </c>
      <c r="I103" s="10">
        <f>(H103-D103)/D103</f>
        <v>-0.52682926829268295</v>
      </c>
      <c r="J103" s="9">
        <f>(H103-G103)/G103</f>
        <v>-0.59958720330237358</v>
      </c>
    </row>
    <row r="104" spans="2:11" s="32" customFormat="1" ht="13">
      <c r="B104" s="6" t="s">
        <v>2673</v>
      </c>
      <c r="C104" s="6"/>
      <c r="D104" s="356"/>
      <c r="E104" s="6"/>
      <c r="F104" s="6"/>
      <c r="G104" s="6"/>
      <c r="H104" s="224">
        <v>28757.535013600002</v>
      </c>
      <c r="I104" s="50"/>
      <c r="J104" s="9"/>
    </row>
    <row r="105" spans="2:11">
      <c r="B105" s="6" t="s">
        <v>56</v>
      </c>
      <c r="C105" s="224">
        <v>18058</v>
      </c>
      <c r="D105" s="224">
        <v>15254</v>
      </c>
      <c r="E105" s="224">
        <v>1121.03008</v>
      </c>
      <c r="F105" s="224">
        <v>22252.299583992099</v>
      </c>
      <c r="G105" s="224">
        <v>22813.550780000001</v>
      </c>
      <c r="H105" s="224">
        <v>22988.086808</v>
      </c>
      <c r="I105" s="50">
        <f>(H105-D105)/D105</f>
        <v>0.50702024439491278</v>
      </c>
      <c r="J105" s="9">
        <f>(H105-G105)/G105</f>
        <v>7.6505419819614161E-3</v>
      </c>
    </row>
    <row r="106" spans="2:11" s="32" customFormat="1">
      <c r="B106" s="66" t="s">
        <v>2223</v>
      </c>
      <c r="C106" s="103">
        <v>15815.77</v>
      </c>
      <c r="D106" s="103">
        <v>24480.27</v>
      </c>
      <c r="E106" s="103">
        <v>28335.15</v>
      </c>
      <c r="F106" s="103">
        <v>44970.91</v>
      </c>
      <c r="G106" s="103">
        <v>38930</v>
      </c>
      <c r="H106" s="103">
        <v>22210</v>
      </c>
      <c r="I106" s="210">
        <f>(H106-D106)/D106</f>
        <v>-9.2738764727676629E-2</v>
      </c>
      <c r="J106" s="9">
        <f>(H106-G106)/G106</f>
        <v>-0.42948882609812483</v>
      </c>
    </row>
    <row r="107" spans="2:11">
      <c r="B107" s="66" t="s">
        <v>1811</v>
      </c>
      <c r="C107" s="103">
        <v>51640.63</v>
      </c>
      <c r="D107" s="103">
        <v>47945.63</v>
      </c>
      <c r="E107" s="103">
        <v>54186</v>
      </c>
      <c r="F107" s="103">
        <v>42051</v>
      </c>
      <c r="G107" s="103">
        <v>27407.17</v>
      </c>
      <c r="H107" s="102" t="s">
        <v>2671</v>
      </c>
      <c r="I107" s="210"/>
      <c r="J107" s="9"/>
    </row>
    <row r="108" spans="2:11">
      <c r="B108" s="6" t="s">
        <v>1587</v>
      </c>
      <c r="C108" s="224">
        <v>18170</v>
      </c>
      <c r="D108" s="224">
        <v>15270</v>
      </c>
      <c r="E108" s="224">
        <v>22100</v>
      </c>
      <c r="F108" s="224">
        <v>15765.688691194</v>
      </c>
      <c r="G108" s="224">
        <v>22700</v>
      </c>
      <c r="H108" s="224">
        <v>20676</v>
      </c>
      <c r="I108" s="50">
        <f t="shared" ref="I108:I113" si="6">(H108-D108)/D108</f>
        <v>0.35402750491159135</v>
      </c>
      <c r="J108" s="9">
        <f>(H108-G108)/G108</f>
        <v>-8.9162995594713662E-2</v>
      </c>
    </row>
    <row r="109" spans="2:11">
      <c r="B109" s="6" t="s">
        <v>1890</v>
      </c>
      <c r="C109" s="224">
        <v>8200</v>
      </c>
      <c r="D109" s="224">
        <v>11694.765960000001</v>
      </c>
      <c r="E109" s="224">
        <v>14259.528</v>
      </c>
      <c r="F109" s="224">
        <v>12072.081690000001</v>
      </c>
      <c r="G109" s="224">
        <v>19045.114440000001</v>
      </c>
      <c r="H109" s="224">
        <v>19749.22913</v>
      </c>
      <c r="I109" s="50">
        <f t="shared" si="6"/>
        <v>0.68872375877798231</v>
      </c>
      <c r="J109" s="9">
        <f>(H109-G109)/G109</f>
        <v>3.6970882596597227E-2</v>
      </c>
    </row>
    <row r="110" spans="2:11">
      <c r="B110" s="6" t="s">
        <v>55</v>
      </c>
      <c r="C110" s="224">
        <v>23099.106489999998</v>
      </c>
      <c r="D110" s="224">
        <v>17717.2331552</v>
      </c>
      <c r="E110" s="224">
        <v>17922.644296800001</v>
      </c>
      <c r="F110" s="224">
        <v>16153.816928099999</v>
      </c>
      <c r="G110" s="224">
        <v>12539.440756399999</v>
      </c>
      <c r="H110" s="224">
        <v>470.20066700000001</v>
      </c>
      <c r="I110" s="50">
        <f t="shared" si="6"/>
        <v>-0.97346082975365722</v>
      </c>
      <c r="J110" s="9">
        <f>(H110-G110)/G110</f>
        <v>-0.96250226177271792</v>
      </c>
    </row>
    <row r="111" spans="2:11" s="32" customFormat="1">
      <c r="B111" s="66" t="s">
        <v>2458</v>
      </c>
      <c r="C111" s="103">
        <v>25112.52</v>
      </c>
      <c r="D111" s="103">
        <v>36558.879999999997</v>
      </c>
      <c r="E111" s="103">
        <v>30788.21</v>
      </c>
      <c r="F111" s="103">
        <v>14584.9</v>
      </c>
      <c r="G111" s="71" t="s">
        <v>286</v>
      </c>
      <c r="H111" s="71" t="s">
        <v>73</v>
      </c>
      <c r="I111" s="210"/>
      <c r="J111" s="9"/>
    </row>
    <row r="112" spans="2:11">
      <c r="B112" s="6" t="s">
        <v>1763</v>
      </c>
      <c r="C112" s="224">
        <v>8250</v>
      </c>
      <c r="D112" s="224">
        <v>7050</v>
      </c>
      <c r="E112" s="224">
        <v>7238.22</v>
      </c>
      <c r="F112" s="224">
        <v>7005.53</v>
      </c>
      <c r="G112" s="224">
        <v>7036.92</v>
      </c>
      <c r="H112" s="31"/>
      <c r="I112" s="50"/>
      <c r="J112" s="9"/>
    </row>
    <row r="113" spans="2:10" s="32" customFormat="1">
      <c r="B113" s="66" t="s">
        <v>2265</v>
      </c>
      <c r="C113" s="127">
        <v>5200</v>
      </c>
      <c r="D113" s="140">
        <v>6800</v>
      </c>
      <c r="E113" s="127">
        <v>6800</v>
      </c>
      <c r="F113" s="127">
        <v>8500</v>
      </c>
      <c r="G113" s="127">
        <v>5000</v>
      </c>
      <c r="H113" s="103">
        <v>4919</v>
      </c>
      <c r="I113" s="210">
        <f t="shared" si="6"/>
        <v>-0.27661764705882352</v>
      </c>
      <c r="J113" s="9">
        <f>(H113-G113)/G113</f>
        <v>-1.6199999999999999E-2</v>
      </c>
    </row>
    <row r="115" spans="2:10" s="32" customFormat="1" ht="13">
      <c r="D115" s="158"/>
      <c r="I115" s="4"/>
    </row>
    <row r="116" spans="2:10" s="32" customFormat="1" ht="13">
      <c r="D116" s="158"/>
      <c r="I116" s="4"/>
    </row>
    <row r="117" spans="2:10" s="32" customFormat="1" ht="13">
      <c r="D117" s="158"/>
      <c r="I117" s="4"/>
    </row>
    <row r="118" spans="2:10">
      <c r="B118" s="32"/>
      <c r="I118" s="1"/>
    </row>
    <row r="119" spans="2:10">
      <c r="B119" s="32"/>
      <c r="I119" s="1"/>
    </row>
    <row r="120" spans="2:10">
      <c r="I120" s="1"/>
    </row>
    <row r="121" spans="2:10">
      <c r="I121" s="1"/>
    </row>
    <row r="122" spans="2:10">
      <c r="I122" s="1"/>
    </row>
  </sheetData>
  <sortState ref="A65:G81">
    <sortCondition descending="1" ref="F66:F81"/>
  </sortState>
  <phoneticPr fontId="3" type="noConversion"/>
  <pageMargins left="0.75000000000000011" right="0.75000000000000011" top="0.6100000000000001" bottom="0.67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Layout" topLeftCell="A55" zoomScale="170" workbookViewId="0">
      <selection activeCell="A65" sqref="A65"/>
    </sheetView>
  </sheetViews>
  <sheetFormatPr baseColWidth="10" defaultRowHeight="11" x14ac:dyDescent="0"/>
  <cols>
    <col min="1" max="1" width="31" style="1" customWidth="1"/>
    <col min="2" max="3" width="7.140625" style="1" customWidth="1"/>
    <col min="4" max="4" width="7.28515625" style="1" customWidth="1"/>
    <col min="5" max="5" width="7.85546875" style="1" customWidth="1"/>
    <col min="6" max="6" width="7.28515625" style="1" customWidth="1"/>
    <col min="7" max="7" width="7.85546875" style="32" customWidth="1"/>
    <col min="8" max="8" width="6.85546875" style="1" customWidth="1"/>
    <col min="9" max="9" width="7" style="1" customWidth="1"/>
    <col min="10" max="16384" width="10.7109375" style="1"/>
  </cols>
  <sheetData>
    <row r="1" spans="1:9" s="32" customFormat="1"/>
    <row r="2" spans="1:9" s="32" customFormat="1">
      <c r="A2" s="2" t="s">
        <v>252</v>
      </c>
    </row>
    <row r="3" spans="1:9" s="32" customFormat="1">
      <c r="A3" s="32" t="s">
        <v>31</v>
      </c>
    </row>
    <row r="4" spans="1:9" s="32" customFormat="1">
      <c r="A4" s="32" t="s">
        <v>51</v>
      </c>
    </row>
    <row r="5" spans="1:9" s="32" customFormat="1">
      <c r="A5" s="32" t="s">
        <v>25</v>
      </c>
    </row>
    <row r="6" spans="1:9" s="32" customFormat="1">
      <c r="A6" s="32" t="s">
        <v>2526</v>
      </c>
    </row>
    <row r="7" spans="1:9" s="32" customFormat="1">
      <c r="A7" s="2"/>
    </row>
    <row r="8" spans="1:9" s="32" customFormat="1">
      <c r="A8" s="32" t="s">
        <v>2378</v>
      </c>
    </row>
    <row r="9" spans="1:9" s="32" customFormat="1">
      <c r="A9" s="182" t="s">
        <v>152</v>
      </c>
    </row>
    <row r="10" spans="1:9" s="32" customFormat="1">
      <c r="A10" s="182" t="s">
        <v>249</v>
      </c>
    </row>
    <row r="11" spans="1:9" s="32" customFormat="1">
      <c r="A11" s="182" t="s">
        <v>153</v>
      </c>
    </row>
    <row r="12" spans="1:9" s="32" customFormat="1">
      <c r="A12" s="182" t="s">
        <v>57</v>
      </c>
    </row>
    <row r="13" spans="1:9" s="32" customFormat="1"/>
    <row r="14" spans="1:9">
      <c r="A14" s="2" t="s">
        <v>2110</v>
      </c>
    </row>
    <row r="15" spans="1:9">
      <c r="A15" s="6"/>
      <c r="B15" s="22" t="s">
        <v>102</v>
      </c>
      <c r="C15" s="22" t="s">
        <v>103</v>
      </c>
      <c r="D15" s="22" t="s">
        <v>104</v>
      </c>
      <c r="E15" s="22" t="s">
        <v>105</v>
      </c>
      <c r="F15" s="22" t="s">
        <v>106</v>
      </c>
      <c r="G15" s="237" t="s">
        <v>2578</v>
      </c>
      <c r="H15" s="347" t="s">
        <v>2668</v>
      </c>
      <c r="I15" s="6" t="s">
        <v>2669</v>
      </c>
    </row>
    <row r="16" spans="1:9">
      <c r="A16" s="6" t="s">
        <v>183</v>
      </c>
      <c r="B16" s="229">
        <v>1289720.4068</v>
      </c>
      <c r="C16" s="228">
        <v>946623.36699999997</v>
      </c>
      <c r="D16" s="228">
        <v>1079385.5146000001</v>
      </c>
      <c r="E16" s="228">
        <v>1112249.5190000001</v>
      </c>
      <c r="F16" s="228">
        <v>1113622.6059999999</v>
      </c>
      <c r="G16" s="224">
        <v>991148.80299999996</v>
      </c>
      <c r="H16" s="9">
        <f>(G16-C16)/C16</f>
        <v>4.7036062654050234E-2</v>
      </c>
      <c r="I16" s="6"/>
    </row>
    <row r="17" spans="1:9">
      <c r="A17" s="64" t="s">
        <v>2282</v>
      </c>
      <c r="B17" s="230">
        <v>77224.97</v>
      </c>
      <c r="C17" s="231">
        <v>97076.329096665999</v>
      </c>
      <c r="D17" s="231">
        <v>171754.91</v>
      </c>
      <c r="E17" s="231">
        <v>496664.52</v>
      </c>
      <c r="F17" s="231">
        <v>207409.46</v>
      </c>
      <c r="G17" s="165">
        <v>228664</v>
      </c>
      <c r="H17" s="161">
        <f t="shared" ref="H17:H24" si="0">(G17-C17)/C17</f>
        <v>1.3555072810005262</v>
      </c>
      <c r="I17" s="161">
        <f>(G17-F17)/F17</f>
        <v>0.10247623227985844</v>
      </c>
    </row>
    <row r="18" spans="1:9" s="32" customFormat="1">
      <c r="A18" s="6" t="s">
        <v>2361</v>
      </c>
      <c r="B18" s="229"/>
      <c r="C18" s="117"/>
      <c r="D18" s="117"/>
      <c r="E18" s="228">
        <v>39539</v>
      </c>
      <c r="F18" s="228">
        <v>17881.385300000002</v>
      </c>
      <c r="G18" s="358">
        <v>30266</v>
      </c>
      <c r="H18" s="9"/>
      <c r="I18" s="50">
        <f t="shared" ref="I18:I24" si="1">(G18-F18)/F18</f>
        <v>0.69259816799540674</v>
      </c>
    </row>
    <row r="19" spans="1:9">
      <c r="A19" s="6" t="s">
        <v>2388</v>
      </c>
      <c r="B19" s="229">
        <v>26172</v>
      </c>
      <c r="C19" s="228">
        <v>19242</v>
      </c>
      <c r="D19" s="228">
        <v>21030.1</v>
      </c>
      <c r="E19" s="228">
        <v>35168.36</v>
      </c>
      <c r="F19" s="228">
        <v>27309.659</v>
      </c>
      <c r="G19" s="358">
        <v>17766</v>
      </c>
      <c r="H19" s="9">
        <f t="shared" si="0"/>
        <v>-7.6707202993451823E-2</v>
      </c>
      <c r="I19" s="50">
        <f t="shared" si="1"/>
        <v>-0.3494609361471705</v>
      </c>
    </row>
    <row r="20" spans="1:9">
      <c r="A20" s="21" t="s">
        <v>2248</v>
      </c>
      <c r="B20" s="126">
        <v>21352</v>
      </c>
      <c r="C20" s="117">
        <v>18750</v>
      </c>
      <c r="D20" s="117">
        <v>18341.682000000001</v>
      </c>
      <c r="E20" s="117">
        <v>30083.708299999998</v>
      </c>
      <c r="F20" s="117">
        <v>26714.099699999999</v>
      </c>
      <c r="G20" s="31">
        <v>5824</v>
      </c>
      <c r="H20" s="50">
        <f t="shared" si="0"/>
        <v>-0.6893866666666667</v>
      </c>
      <c r="I20" s="50">
        <f t="shared" si="1"/>
        <v>-0.78198778677164249</v>
      </c>
    </row>
    <row r="21" spans="1:9" s="32" customFormat="1">
      <c r="A21" s="6" t="s">
        <v>2336</v>
      </c>
      <c r="B21" s="21"/>
      <c r="C21" s="117"/>
      <c r="D21" s="117"/>
      <c r="E21" s="117"/>
      <c r="F21" s="117"/>
      <c r="G21" s="359">
        <v>574</v>
      </c>
      <c r="H21" s="50"/>
      <c r="I21" s="50"/>
    </row>
    <row r="22" spans="1:9">
      <c r="A22" s="6" t="s">
        <v>2369</v>
      </c>
      <c r="B22" s="229">
        <v>1854.27</v>
      </c>
      <c r="C22" s="228">
        <v>3121.24</v>
      </c>
      <c r="D22" s="230"/>
      <c r="E22" s="228">
        <v>20.555099999999999</v>
      </c>
      <c r="F22" s="230"/>
      <c r="G22" s="230"/>
      <c r="H22" s="9"/>
      <c r="I22" s="50"/>
    </row>
    <row r="23" spans="1:9">
      <c r="A23" s="6" t="s">
        <v>2155</v>
      </c>
      <c r="B23" s="229">
        <v>257.13600000000002</v>
      </c>
      <c r="C23" s="228">
        <v>210.892</v>
      </c>
      <c r="D23" s="228">
        <v>94.822419999999994</v>
      </c>
      <c r="E23" s="228">
        <v>144.5063648</v>
      </c>
      <c r="F23" s="228">
        <v>16068.5939736</v>
      </c>
      <c r="G23" s="231"/>
      <c r="H23" s="9"/>
      <c r="I23" s="50"/>
    </row>
    <row r="24" spans="1:9">
      <c r="A24" s="6" t="s">
        <v>2280</v>
      </c>
      <c r="B24" s="229">
        <v>12.7</v>
      </c>
      <c r="C24" s="228">
        <v>9.69</v>
      </c>
      <c r="D24" s="228">
        <v>7.92</v>
      </c>
      <c r="E24" s="228">
        <v>12.1</v>
      </c>
      <c r="F24" s="228">
        <v>18.899999999999999</v>
      </c>
      <c r="G24" s="224">
        <v>12</v>
      </c>
      <c r="H24" s="9">
        <f t="shared" si="0"/>
        <v>0.23839009287925703</v>
      </c>
      <c r="I24" s="50">
        <f t="shared" si="1"/>
        <v>-0.36507936507936506</v>
      </c>
    </row>
    <row r="25" spans="1:9">
      <c r="A25" s="81" t="s">
        <v>121</v>
      </c>
      <c r="B25" s="233">
        <f>SUM(B16:B24)</f>
        <v>1416593.4827999999</v>
      </c>
      <c r="C25" s="233">
        <f>SUM(C16:C24)</f>
        <v>1085033.5180966659</v>
      </c>
      <c r="D25" s="233">
        <f>SUM(D16:D24)</f>
        <v>1290614.9490200002</v>
      </c>
      <c r="E25" s="233">
        <f>SUM(E16:E24)</f>
        <v>1713882.2687648004</v>
      </c>
      <c r="F25" s="233">
        <f>SUM(F16:F24)</f>
        <v>1409024.7039735997</v>
      </c>
      <c r="G25" s="224">
        <v>1291174</v>
      </c>
      <c r="H25" s="6"/>
      <c r="I25" s="6"/>
    </row>
    <row r="26" spans="1:9" s="32" customFormat="1"/>
    <row r="27" spans="1:9">
      <c r="A27" s="2" t="s">
        <v>2109</v>
      </c>
    </row>
    <row r="28" spans="1:9">
      <c r="A28" s="17"/>
      <c r="B28" s="22" t="s">
        <v>2511</v>
      </c>
      <c r="C28" s="22" t="s">
        <v>2387</v>
      </c>
      <c r="D28" s="22" t="s">
        <v>2334</v>
      </c>
      <c r="E28" s="22" t="s">
        <v>2160</v>
      </c>
      <c r="F28" s="22" t="s">
        <v>2161</v>
      </c>
      <c r="G28" s="237" t="s">
        <v>2578</v>
      </c>
      <c r="H28" s="347" t="s">
        <v>2668</v>
      </c>
      <c r="I28" s="6" t="s">
        <v>2669</v>
      </c>
    </row>
    <row r="29" spans="1:9">
      <c r="A29" s="6" t="s">
        <v>1869</v>
      </c>
      <c r="B29" s="176">
        <v>249694.25399999999</v>
      </c>
      <c r="C29" s="176">
        <v>285582.25799999997</v>
      </c>
      <c r="D29" s="177">
        <v>330982.00799999997</v>
      </c>
      <c r="E29" s="177">
        <v>319396.48499999999</v>
      </c>
      <c r="F29" s="177">
        <v>408385.527</v>
      </c>
      <c r="G29" s="360">
        <v>374658.04</v>
      </c>
      <c r="H29" s="9">
        <f>(G29-C29)/C29</f>
        <v>0.31190936938386421</v>
      </c>
      <c r="I29" s="4">
        <f>(G29-F29)/F29</f>
        <v>-8.2587370928059414E-2</v>
      </c>
    </row>
    <row r="30" spans="1:9">
      <c r="A30" s="6" t="s">
        <v>1828</v>
      </c>
      <c r="B30" s="176">
        <v>259163.70240000001</v>
      </c>
      <c r="C30" s="176">
        <v>318821.61900000001</v>
      </c>
      <c r="D30" s="177">
        <v>349765.6606</v>
      </c>
      <c r="E30" s="177">
        <v>331248.66200000001</v>
      </c>
      <c r="F30" s="177">
        <v>286234.34999999998</v>
      </c>
      <c r="G30" s="360">
        <v>246670.39300000001</v>
      </c>
      <c r="H30" s="9">
        <f t="shared" ref="H30:H40" si="2">(G30-C30)/C30</f>
        <v>-0.22630593943505442</v>
      </c>
      <c r="I30" s="4">
        <f t="shared" ref="I30:I40" si="3">(G30-F30)/F30</f>
        <v>-0.13822225389789858</v>
      </c>
    </row>
    <row r="31" spans="1:9">
      <c r="A31" s="6" t="s">
        <v>184</v>
      </c>
      <c r="B31" s="176">
        <v>342667.60340000002</v>
      </c>
      <c r="C31" s="176">
        <v>183651</v>
      </c>
      <c r="D31" s="177" t="s">
        <v>286</v>
      </c>
      <c r="E31" s="177" t="s">
        <v>286</v>
      </c>
      <c r="F31" s="177">
        <v>255071</v>
      </c>
      <c r="G31" s="360">
        <v>239321</v>
      </c>
      <c r="H31" s="9">
        <f t="shared" si="2"/>
        <v>0.30312930504053887</v>
      </c>
      <c r="I31" s="4">
        <f t="shared" si="3"/>
        <v>-6.1747513437435064E-2</v>
      </c>
    </row>
    <row r="32" spans="1:9">
      <c r="A32" s="6" t="s">
        <v>1978</v>
      </c>
      <c r="B32" s="176">
        <v>178608.47500000001</v>
      </c>
      <c r="C32" s="176">
        <v>158568.49</v>
      </c>
      <c r="D32" s="177">
        <v>187022.84599999999</v>
      </c>
      <c r="E32" s="177">
        <v>213418.372</v>
      </c>
      <c r="F32" s="177">
        <v>163931.72899999999</v>
      </c>
      <c r="G32" s="360">
        <v>130499.37</v>
      </c>
      <c r="H32" s="9">
        <f t="shared" si="2"/>
        <v>-0.17701574884139967</v>
      </c>
      <c r="I32" s="4">
        <f t="shared" si="3"/>
        <v>-0.20394074535747744</v>
      </c>
    </row>
    <row r="33" spans="1:9">
      <c r="A33" s="66" t="s">
        <v>1731</v>
      </c>
      <c r="B33" s="129"/>
      <c r="C33" s="129"/>
      <c r="D33" s="129">
        <v>96293.1</v>
      </c>
      <c r="E33" s="129">
        <v>425633.33</v>
      </c>
      <c r="F33" s="129">
        <v>106167.46</v>
      </c>
      <c r="G33" s="361">
        <v>111500</v>
      </c>
      <c r="H33" s="161">
        <f>(G33-D33)/D33</f>
        <v>0.1579230495227591</v>
      </c>
      <c r="I33" s="95">
        <f t="shared" si="3"/>
        <v>5.0227630952082616E-2</v>
      </c>
    </row>
    <row r="34" spans="1:9">
      <c r="A34" s="66" t="s">
        <v>1646</v>
      </c>
      <c r="B34" s="142">
        <v>77224.97</v>
      </c>
      <c r="C34" s="142">
        <v>97076.329096665999</v>
      </c>
      <c r="D34" s="129">
        <v>75461.81</v>
      </c>
      <c r="E34" s="129">
        <v>71031.19</v>
      </c>
      <c r="F34" s="129">
        <v>101242</v>
      </c>
      <c r="G34" s="361">
        <v>117164</v>
      </c>
      <c r="H34" s="161">
        <f t="shared" si="2"/>
        <v>0.20692656067918719</v>
      </c>
      <c r="I34" s="95">
        <f t="shared" si="3"/>
        <v>0.15726674700223228</v>
      </c>
    </row>
    <row r="35" spans="1:9">
      <c r="A35" s="6" t="s">
        <v>1452</v>
      </c>
      <c r="B35" s="176">
        <v>21352</v>
      </c>
      <c r="C35" s="176">
        <v>18750</v>
      </c>
      <c r="D35" s="177">
        <v>18341.682000000001</v>
      </c>
      <c r="E35" s="177">
        <v>30083.708299999998</v>
      </c>
      <c r="F35" s="177">
        <v>26714.099699999999</v>
      </c>
      <c r="G35" s="360">
        <v>5824.1691600000004</v>
      </c>
      <c r="H35" s="9">
        <f t="shared" si="2"/>
        <v>-0.68937764479999997</v>
      </c>
      <c r="I35" s="4">
        <f t="shared" si="3"/>
        <v>-0.78198145453503709</v>
      </c>
    </row>
    <row r="36" spans="1:9" s="32" customFormat="1">
      <c r="A36" s="6" t="s">
        <v>1673</v>
      </c>
      <c r="B36" s="176">
        <v>26172</v>
      </c>
      <c r="C36" s="176">
        <v>19242</v>
      </c>
      <c r="D36" s="177">
        <v>21030.1</v>
      </c>
      <c r="E36" s="177">
        <v>35168.36</v>
      </c>
      <c r="F36" s="177">
        <v>21255.72</v>
      </c>
      <c r="G36" s="360">
        <v>16769.05</v>
      </c>
      <c r="H36" s="9">
        <f t="shared" si="2"/>
        <v>-0.12851834528635281</v>
      </c>
      <c r="I36" s="4">
        <f t="shared" si="3"/>
        <v>-0.21108059383544767</v>
      </c>
    </row>
    <row r="37" spans="1:9">
      <c r="A37" s="6" t="s">
        <v>1803</v>
      </c>
      <c r="B37" s="177"/>
      <c r="C37" s="177"/>
      <c r="D37" s="177"/>
      <c r="E37" s="177">
        <v>39539</v>
      </c>
      <c r="F37" s="177">
        <v>17881.385300000002</v>
      </c>
      <c r="G37" s="360">
        <v>30266.362400000002</v>
      </c>
      <c r="H37" s="9"/>
      <c r="I37" s="4">
        <f t="shared" si="3"/>
        <v>0.69261843488155239</v>
      </c>
    </row>
    <row r="38" spans="1:9">
      <c r="A38" s="6" t="s">
        <v>1725</v>
      </c>
      <c r="B38" s="176">
        <v>257.13600000000002</v>
      </c>
      <c r="C38" s="176">
        <v>210.892</v>
      </c>
      <c r="D38" s="177">
        <v>94.822419999999994</v>
      </c>
      <c r="E38" s="177">
        <v>144.5063648</v>
      </c>
      <c r="F38" s="177">
        <v>16068.5939736</v>
      </c>
      <c r="G38" s="360">
        <v>16917.527563200001</v>
      </c>
      <c r="H38" s="9">
        <f t="shared" si="2"/>
        <v>79.218915668683508</v>
      </c>
      <c r="I38" s="4">
        <f t="shared" si="3"/>
        <v>5.2831852680748671E-2</v>
      </c>
    </row>
    <row r="39" spans="1:9">
      <c r="A39" s="6" t="s">
        <v>1286</v>
      </c>
      <c r="B39" s="177"/>
      <c r="C39" s="177"/>
      <c r="D39" s="177"/>
      <c r="E39" s="177"/>
      <c r="F39" s="177">
        <v>6053.9390000000003</v>
      </c>
      <c r="G39" s="360">
        <v>998</v>
      </c>
      <c r="H39" s="9"/>
      <c r="I39" s="4">
        <f t="shared" si="3"/>
        <v>-0.83514865280274542</v>
      </c>
    </row>
    <row r="40" spans="1:9">
      <c r="A40" s="6" t="s">
        <v>306</v>
      </c>
      <c r="B40" s="176">
        <v>12.7</v>
      </c>
      <c r="C40" s="176">
        <v>9.69</v>
      </c>
      <c r="D40" s="177">
        <v>7.92</v>
      </c>
      <c r="E40" s="177">
        <v>12.1</v>
      </c>
      <c r="F40" s="177">
        <v>18.899999999999999</v>
      </c>
      <c r="G40" s="360">
        <v>11.6</v>
      </c>
      <c r="H40" s="9">
        <f t="shared" si="2"/>
        <v>0.19711042311661509</v>
      </c>
      <c r="I40" s="4">
        <f t="shared" si="3"/>
        <v>-0.38624338624338622</v>
      </c>
    </row>
    <row r="41" spans="1:9">
      <c r="A41" s="6" t="s">
        <v>186</v>
      </c>
      <c r="B41" s="176">
        <v>1854.27</v>
      </c>
      <c r="C41" s="176">
        <v>3121.24</v>
      </c>
      <c r="D41" s="177" t="s">
        <v>286</v>
      </c>
      <c r="E41" s="177">
        <v>20.555099999999999</v>
      </c>
      <c r="F41" s="177" t="s">
        <v>286</v>
      </c>
      <c r="G41" s="178"/>
      <c r="H41" s="9"/>
    </row>
    <row r="42" spans="1:9">
      <c r="A42" s="6" t="s">
        <v>185</v>
      </c>
      <c r="B42" s="176">
        <v>259586.372</v>
      </c>
      <c r="C42" s="177" t="s">
        <v>1</v>
      </c>
      <c r="D42" s="177" t="s">
        <v>1</v>
      </c>
      <c r="E42" s="177" t="s">
        <v>1</v>
      </c>
      <c r="F42" s="177" t="s">
        <v>1</v>
      </c>
      <c r="G42" s="178"/>
      <c r="H42" s="9"/>
    </row>
    <row r="43" spans="1:9">
      <c r="A43" s="6" t="s">
        <v>0</v>
      </c>
      <c r="B43" s="175"/>
      <c r="C43" s="175"/>
      <c r="D43" s="175">
        <v>211615</v>
      </c>
      <c r="E43" s="175">
        <v>248186</v>
      </c>
      <c r="F43" s="175"/>
      <c r="G43" s="126"/>
      <c r="H43" s="9"/>
    </row>
    <row r="44" spans="1:9">
      <c r="A44" s="32"/>
      <c r="B44" s="32"/>
      <c r="C44" s="32"/>
      <c r="D44" s="32"/>
      <c r="E44" s="32"/>
      <c r="F44" s="32"/>
      <c r="H44" s="32"/>
    </row>
    <row r="45" spans="1:9">
      <c r="A45" s="2" t="s">
        <v>122</v>
      </c>
      <c r="B45" s="32"/>
      <c r="C45" s="32"/>
      <c r="D45" s="32"/>
      <c r="E45" s="32"/>
      <c r="F45" s="32"/>
      <c r="H45" s="32"/>
    </row>
    <row r="46" spans="1:9">
      <c r="A46" s="6"/>
      <c r="B46" s="22" t="s">
        <v>2582</v>
      </c>
      <c r="C46" s="22" t="s">
        <v>2583</v>
      </c>
      <c r="D46" s="22" t="s">
        <v>2584</v>
      </c>
      <c r="E46" s="22" t="s">
        <v>2585</v>
      </c>
      <c r="F46" s="22" t="s">
        <v>2586</v>
      </c>
      <c r="G46" s="237" t="s">
        <v>2578</v>
      </c>
      <c r="H46" s="347" t="s">
        <v>2668</v>
      </c>
      <c r="I46" s="6" t="s">
        <v>2669</v>
      </c>
    </row>
    <row r="47" spans="1:9">
      <c r="A47" s="6" t="s">
        <v>183</v>
      </c>
      <c r="B47" s="172">
        <v>87861.089391999994</v>
      </c>
      <c r="C47" s="172">
        <v>548744.55599999998</v>
      </c>
      <c r="D47" s="172">
        <v>554176.55519999994</v>
      </c>
      <c r="E47" s="172">
        <v>565945.73</v>
      </c>
      <c r="F47" s="172">
        <v>574160.81400000001</v>
      </c>
      <c r="G47" s="362">
        <v>525777.21</v>
      </c>
      <c r="H47" s="50">
        <f>(G47-C47)/C47</f>
        <v>-4.1854348710841732E-2</v>
      </c>
      <c r="I47" s="9">
        <f>(G47-F47)/F47</f>
        <v>-8.4268384083766551E-2</v>
      </c>
    </row>
    <row r="48" spans="1:9">
      <c r="A48" s="6" t="s">
        <v>2369</v>
      </c>
      <c r="B48" s="172">
        <v>1780.598</v>
      </c>
      <c r="C48" s="172">
        <v>2997.24</v>
      </c>
      <c r="D48" s="173" t="s">
        <v>62</v>
      </c>
      <c r="E48" s="172">
        <v>19.6614</v>
      </c>
      <c r="F48" s="173" t="s">
        <v>62</v>
      </c>
      <c r="G48" s="363"/>
      <c r="H48" s="50">
        <f t="shared" ref="H48:H56" si="4">(G48-C48)/C48</f>
        <v>-1</v>
      </c>
      <c r="I48" s="9"/>
    </row>
    <row r="49" spans="1:9">
      <c r="A49" s="6" t="s">
        <v>2388</v>
      </c>
      <c r="B49" s="172">
        <v>1613</v>
      </c>
      <c r="C49" s="172">
        <v>1197</v>
      </c>
      <c r="D49" s="172">
        <v>942.31</v>
      </c>
      <c r="E49" s="172">
        <v>2571.19</v>
      </c>
      <c r="F49" s="172">
        <v>3676.2310000000002</v>
      </c>
      <c r="G49" s="365">
        <v>1434.79</v>
      </c>
      <c r="H49" s="50">
        <f t="shared" si="4"/>
        <v>0.19865497076023389</v>
      </c>
      <c r="I49" s="9">
        <f t="shared" ref="I49:I56" si="5">(G49-F49)/F49</f>
        <v>-0.6097116856911331</v>
      </c>
    </row>
    <row r="50" spans="1:9">
      <c r="A50" s="6" t="s">
        <v>2155</v>
      </c>
      <c r="B50" s="172">
        <v>241.285</v>
      </c>
      <c r="C50" s="172">
        <v>196.94</v>
      </c>
      <c r="D50" s="172">
        <v>82.372312500000007</v>
      </c>
      <c r="E50" s="172">
        <v>139.12089399999999</v>
      </c>
      <c r="F50" s="172">
        <v>6592.8957356999999</v>
      </c>
      <c r="G50" s="365">
        <v>6943.3155009000002</v>
      </c>
      <c r="H50" s="50">
        <f t="shared" si="4"/>
        <v>34.255994216004879</v>
      </c>
      <c r="I50" s="9">
        <f t="shared" si="5"/>
        <v>5.3151115875002458E-2</v>
      </c>
    </row>
    <row r="51" spans="1:9">
      <c r="A51" s="66" t="s">
        <v>2716</v>
      </c>
      <c r="B51" s="127">
        <v>188.48</v>
      </c>
      <c r="C51" s="127">
        <v>253.50710000000001</v>
      </c>
      <c r="D51" s="127">
        <v>6782.37</v>
      </c>
      <c r="E51" s="127">
        <v>7241.36</v>
      </c>
      <c r="F51" s="127">
        <v>8022.07</v>
      </c>
      <c r="G51" s="366">
        <v>11226</v>
      </c>
      <c r="H51" s="210">
        <f t="shared" si="4"/>
        <v>43.282783401332736</v>
      </c>
      <c r="I51" s="210">
        <f t="shared" si="5"/>
        <v>0.39938943439785496</v>
      </c>
    </row>
    <row r="52" spans="1:9" s="51" customFormat="1">
      <c r="A52" s="21" t="s">
        <v>2248</v>
      </c>
      <c r="B52" s="126">
        <v>92.48</v>
      </c>
      <c r="C52" s="126">
        <v>58</v>
      </c>
      <c r="D52" s="126">
        <v>10.0122959</v>
      </c>
      <c r="E52" s="126">
        <v>14.318074190000001</v>
      </c>
      <c r="F52" s="126">
        <v>15.95920656</v>
      </c>
      <c r="G52" s="364">
        <v>43</v>
      </c>
      <c r="H52" s="50">
        <f t="shared" si="4"/>
        <v>-0.25862068965517243</v>
      </c>
      <c r="I52" s="9">
        <f t="shared" si="5"/>
        <v>1.6943695376294448</v>
      </c>
    </row>
    <row r="53" spans="1:9">
      <c r="A53" s="6" t="s">
        <v>2280</v>
      </c>
      <c r="B53" s="172">
        <v>12.6</v>
      </c>
      <c r="C53" s="172">
        <v>9.59</v>
      </c>
      <c r="D53" s="172">
        <v>7.84</v>
      </c>
      <c r="E53" s="172">
        <v>11.4</v>
      </c>
      <c r="F53" s="172">
        <v>18</v>
      </c>
      <c r="G53" s="364">
        <v>11</v>
      </c>
      <c r="H53" s="50">
        <f t="shared" si="4"/>
        <v>0.14702815432742442</v>
      </c>
      <c r="I53" s="9">
        <f t="shared" si="5"/>
        <v>-0.3888888888888889</v>
      </c>
    </row>
    <row r="54" spans="1:9">
      <c r="A54" s="6" t="s">
        <v>2361</v>
      </c>
      <c r="B54" s="178" t="s">
        <v>63</v>
      </c>
      <c r="C54" s="173" t="s">
        <v>63</v>
      </c>
      <c r="D54" s="173" t="s">
        <v>63</v>
      </c>
      <c r="E54" s="172">
        <v>2016</v>
      </c>
      <c r="F54" s="172">
        <v>1536.5409999999999</v>
      </c>
      <c r="G54" s="365">
        <v>1596.3515199999999</v>
      </c>
      <c r="H54" s="50"/>
      <c r="I54" s="9">
        <f t="shared" si="5"/>
        <v>3.8925430561241127E-2</v>
      </c>
    </row>
    <row r="55" spans="1:9" s="32" customFormat="1">
      <c r="A55" s="32" t="s">
        <v>2336</v>
      </c>
      <c r="B55" s="108"/>
      <c r="C55" s="173"/>
      <c r="D55" s="173"/>
      <c r="E55" s="229"/>
      <c r="F55" s="229"/>
      <c r="G55" s="365">
        <v>545</v>
      </c>
      <c r="H55" s="50"/>
      <c r="I55" s="9"/>
    </row>
    <row r="56" spans="1:9">
      <c r="A56" s="81" t="s">
        <v>121</v>
      </c>
      <c r="B56" s="171">
        <f>SUM(B47:B54)</f>
        <v>91789.532391999994</v>
      </c>
      <c r="C56" s="171">
        <f>SUM(C47:C54)</f>
        <v>553456.83309999993</v>
      </c>
      <c r="D56" s="171">
        <f>SUM(D47:D54)</f>
        <v>562001.45980840002</v>
      </c>
      <c r="E56" s="171">
        <f>SUM(E47:E54)</f>
        <v>577958.78036819003</v>
      </c>
      <c r="F56" s="171">
        <f>SUM(F47:F54)</f>
        <v>594022.51094226004</v>
      </c>
      <c r="G56" s="365">
        <v>547577</v>
      </c>
      <c r="H56" s="50">
        <f t="shared" si="4"/>
        <v>-1.0623833239289952E-2</v>
      </c>
      <c r="I56" s="9">
        <f t="shared" si="5"/>
        <v>-7.8188132750367456E-2</v>
      </c>
    </row>
    <row r="57" spans="1:9">
      <c r="A57" s="32"/>
      <c r="B57" s="32"/>
      <c r="C57" s="32"/>
      <c r="D57" s="32"/>
      <c r="E57" s="32"/>
      <c r="F57" s="32"/>
      <c r="H57" s="32"/>
    </row>
    <row r="58" spans="1:9">
      <c r="A58" s="2" t="s">
        <v>123</v>
      </c>
      <c r="B58" s="32"/>
      <c r="C58" s="32"/>
      <c r="D58" s="32"/>
      <c r="E58" s="32"/>
      <c r="F58" s="32"/>
      <c r="H58" s="32"/>
    </row>
    <row r="59" spans="1:9">
      <c r="A59" s="17"/>
      <c r="B59" s="22" t="s">
        <v>2511</v>
      </c>
      <c r="C59" s="22" t="s">
        <v>2387</v>
      </c>
      <c r="D59" s="22" t="s">
        <v>2334</v>
      </c>
      <c r="E59" s="22" t="s">
        <v>2160</v>
      </c>
      <c r="F59" s="22" t="s">
        <v>2161</v>
      </c>
      <c r="G59" s="237" t="s">
        <v>2578</v>
      </c>
      <c r="H59" s="347" t="s">
        <v>2668</v>
      </c>
      <c r="I59" s="6" t="s">
        <v>2669</v>
      </c>
    </row>
    <row r="60" spans="1:9">
      <c r="A60" s="6" t="s">
        <v>1869</v>
      </c>
      <c r="B60" s="179">
        <v>364.83699999999999</v>
      </c>
      <c r="C60" s="179">
        <v>165384.98699999999</v>
      </c>
      <c r="D60" s="179">
        <v>191656.753</v>
      </c>
      <c r="E60" s="179">
        <v>178652.97899999999</v>
      </c>
      <c r="F60" s="180">
        <v>227897.98699999999</v>
      </c>
      <c r="G60" s="367">
        <v>209540.96</v>
      </c>
      <c r="H60" s="9">
        <f>(G60-C60)/C60</f>
        <v>0.26698900426796296</v>
      </c>
      <c r="I60" s="9">
        <f>(G60-F60)/F60</f>
        <v>-8.0549316128887105E-2</v>
      </c>
    </row>
    <row r="61" spans="1:9">
      <c r="A61" s="6" t="s">
        <v>184</v>
      </c>
      <c r="B61" s="179">
        <v>35130.595382</v>
      </c>
      <c r="C61" s="179">
        <v>101226</v>
      </c>
      <c r="D61" s="179">
        <v>119483</v>
      </c>
      <c r="E61" s="179">
        <v>139853</v>
      </c>
      <c r="F61" s="180">
        <v>143186</v>
      </c>
      <c r="G61" s="367">
        <v>133751</v>
      </c>
      <c r="H61" s="9">
        <f t="shared" ref="H61:H74" si="6">(G61-C61)/C61</f>
        <v>0.32131073044474739</v>
      </c>
      <c r="I61" s="9">
        <f t="shared" ref="I61:I74" si="7">(G61-F61)/F61</f>
        <v>-6.5893313592110966E-2</v>
      </c>
    </row>
    <row r="62" spans="1:9">
      <c r="A62" s="6" t="s">
        <v>1828</v>
      </c>
      <c r="B62" s="179">
        <v>50062.6178</v>
      </c>
      <c r="C62" s="179">
        <v>199645.01199999999</v>
      </c>
      <c r="D62" s="179">
        <v>145788.05119999999</v>
      </c>
      <c r="E62" s="179">
        <v>133562.57999999999</v>
      </c>
      <c r="F62" s="180">
        <v>121072.87</v>
      </c>
      <c r="G62" s="367">
        <v>117585.76</v>
      </c>
      <c r="H62" s="9">
        <f t="shared" si="6"/>
        <v>-0.41102580614435785</v>
      </c>
      <c r="I62" s="9">
        <f t="shared" si="7"/>
        <v>-2.8801745593376952E-2</v>
      </c>
    </row>
    <row r="63" spans="1:9">
      <c r="A63" s="6" t="s">
        <v>1978</v>
      </c>
      <c r="B63" s="179">
        <v>2033.88</v>
      </c>
      <c r="C63" s="179">
        <v>82488.557000000001</v>
      </c>
      <c r="D63" s="179">
        <v>97248.751000000004</v>
      </c>
      <c r="E63" s="179">
        <v>113877.171</v>
      </c>
      <c r="F63" s="180">
        <v>82003.956999999995</v>
      </c>
      <c r="G63" s="367">
        <v>64899.49</v>
      </c>
      <c r="H63" s="9">
        <f t="shared" si="6"/>
        <v>-0.21323038782215578</v>
      </c>
      <c r="I63" s="9">
        <f t="shared" si="7"/>
        <v>-0.20858099567073327</v>
      </c>
    </row>
    <row r="64" spans="1:9">
      <c r="A64" s="66" t="s">
        <v>2491</v>
      </c>
      <c r="B64" s="129"/>
      <c r="C64" s="129"/>
      <c r="D64" s="129">
        <v>6467.23</v>
      </c>
      <c r="E64" s="129">
        <v>6767.78</v>
      </c>
      <c r="F64" s="142">
        <v>7435.07</v>
      </c>
      <c r="G64" s="369">
        <v>10500</v>
      </c>
      <c r="H64" s="210">
        <f>(G64-D64)/D64</f>
        <v>0.62356990550823166</v>
      </c>
      <c r="I64" s="210">
        <f t="shared" si="7"/>
        <v>0.41222611219531224</v>
      </c>
    </row>
    <row r="65" spans="1:10">
      <c r="A65" s="6" t="s">
        <v>1725</v>
      </c>
      <c r="B65" s="179">
        <v>241.285</v>
      </c>
      <c r="C65" s="179">
        <v>196.94</v>
      </c>
      <c r="D65" s="179">
        <v>82.372312500000007</v>
      </c>
      <c r="E65" s="179">
        <v>139.12089399999999</v>
      </c>
      <c r="F65" s="180">
        <v>6592.8957356999999</v>
      </c>
      <c r="G65" s="367">
        <v>6943.3155009000002</v>
      </c>
      <c r="H65" s="9">
        <f t="shared" si="6"/>
        <v>34.255994216004879</v>
      </c>
      <c r="I65" s="9">
        <f t="shared" si="7"/>
        <v>5.3151115875002458E-2</v>
      </c>
      <c r="J65" s="1" t="s">
        <v>174</v>
      </c>
    </row>
    <row r="66" spans="1:10">
      <c r="A66" s="6" t="s">
        <v>1673</v>
      </c>
      <c r="B66" s="179">
        <v>1613</v>
      </c>
      <c r="C66" s="179">
        <v>1197</v>
      </c>
      <c r="D66" s="179">
        <v>942.31</v>
      </c>
      <c r="E66" s="179">
        <v>2571.19</v>
      </c>
      <c r="F66" s="180">
        <v>2368.1999999999998</v>
      </c>
      <c r="G66" s="367">
        <v>1324.15</v>
      </c>
      <c r="H66" s="9">
        <f t="shared" si="6"/>
        <v>0.1062238930659984</v>
      </c>
      <c r="I66" s="9">
        <f t="shared" si="7"/>
        <v>-0.44086225825521486</v>
      </c>
    </row>
    <row r="67" spans="1:10">
      <c r="A67" s="6" t="s">
        <v>1803</v>
      </c>
      <c r="B67" s="179"/>
      <c r="C67" s="179"/>
      <c r="D67" s="179"/>
      <c r="E67" s="179">
        <v>2016</v>
      </c>
      <c r="F67" s="180">
        <v>1536.5409999999999</v>
      </c>
      <c r="G67" s="367">
        <v>1596.3515199999999</v>
      </c>
      <c r="H67" s="9"/>
      <c r="I67" s="9">
        <f t="shared" si="7"/>
        <v>3.8925430561241127E-2</v>
      </c>
    </row>
    <row r="68" spans="1:10">
      <c r="A68" s="6" t="s">
        <v>1286</v>
      </c>
      <c r="B68" s="179"/>
      <c r="C68" s="179"/>
      <c r="D68" s="179"/>
      <c r="E68" s="179"/>
      <c r="F68" s="180">
        <v>1308.0309999999999</v>
      </c>
      <c r="G68" s="367">
        <v>110.64</v>
      </c>
      <c r="H68" s="9"/>
      <c r="I68" s="9">
        <f t="shared" si="7"/>
        <v>-0.91541484873064927</v>
      </c>
    </row>
    <row r="69" spans="1:10">
      <c r="A69" s="66" t="s">
        <v>2566</v>
      </c>
      <c r="B69" s="129">
        <v>188.48</v>
      </c>
      <c r="C69" s="129">
        <v>253.50710000000001</v>
      </c>
      <c r="D69" s="129">
        <v>315.14</v>
      </c>
      <c r="E69" s="129">
        <v>473.58</v>
      </c>
      <c r="F69" s="142">
        <v>587</v>
      </c>
      <c r="G69" s="369">
        <v>726</v>
      </c>
      <c r="H69" s="210">
        <f t="shared" si="6"/>
        <v>1.8638251157462649</v>
      </c>
      <c r="I69" s="210">
        <f t="shared" si="7"/>
        <v>0.23679727427597955</v>
      </c>
    </row>
    <row r="70" spans="1:10">
      <c r="A70" s="6" t="s">
        <v>306</v>
      </c>
      <c r="B70" s="179">
        <v>12.6</v>
      </c>
      <c r="C70" s="179">
        <v>9.59</v>
      </c>
      <c r="D70" s="179">
        <v>7.84</v>
      </c>
      <c r="E70" s="179">
        <v>11.4</v>
      </c>
      <c r="F70" s="180">
        <v>18</v>
      </c>
      <c r="G70" s="367">
        <v>11</v>
      </c>
      <c r="H70" s="9">
        <f t="shared" si="6"/>
        <v>0.14702815432742442</v>
      </c>
      <c r="I70" s="9">
        <f t="shared" si="7"/>
        <v>-0.3888888888888889</v>
      </c>
    </row>
    <row r="71" spans="1:10">
      <c r="A71" s="6" t="s">
        <v>217</v>
      </c>
      <c r="B71" s="179">
        <v>92.48</v>
      </c>
      <c r="C71" s="179">
        <v>58</v>
      </c>
      <c r="D71" s="179">
        <v>10.0122959</v>
      </c>
      <c r="E71" s="179">
        <v>14.318074190000001</v>
      </c>
      <c r="F71" s="180">
        <v>15.95920656</v>
      </c>
      <c r="G71" s="367">
        <v>43.2642235</v>
      </c>
      <c r="H71" s="9">
        <f t="shared" si="6"/>
        <v>-0.25406511206896554</v>
      </c>
      <c r="I71" s="9">
        <f t="shared" si="7"/>
        <v>1.7109257178509758</v>
      </c>
    </row>
    <row r="72" spans="1:10">
      <c r="A72" s="66" t="s">
        <v>186</v>
      </c>
      <c r="B72" s="129">
        <v>1780.598</v>
      </c>
      <c r="C72" s="129">
        <v>2997.24</v>
      </c>
      <c r="D72" s="129" t="s">
        <v>220</v>
      </c>
      <c r="E72" s="129">
        <v>19.6614</v>
      </c>
      <c r="F72" s="129" t="s">
        <v>220</v>
      </c>
      <c r="G72" s="129" t="s">
        <v>73</v>
      </c>
      <c r="H72" s="9"/>
      <c r="I72" s="9"/>
      <c r="J72" s="1" t="s">
        <v>219</v>
      </c>
    </row>
    <row r="73" spans="1:10">
      <c r="A73" s="6" t="s">
        <v>185</v>
      </c>
      <c r="B73" s="179">
        <v>269.15920999999997</v>
      </c>
      <c r="C73" s="179" t="s">
        <v>220</v>
      </c>
      <c r="D73" s="179" t="s">
        <v>220</v>
      </c>
      <c r="E73" s="179" t="s">
        <v>220</v>
      </c>
      <c r="F73" s="179" t="s">
        <v>220</v>
      </c>
      <c r="G73" s="368"/>
      <c r="H73" s="9"/>
      <c r="I73" s="9"/>
    </row>
    <row r="74" spans="1:10">
      <c r="A74" s="81" t="s">
        <v>121</v>
      </c>
      <c r="B74" s="181">
        <f>SUM(B60:B73)</f>
        <v>91789.532392000008</v>
      </c>
      <c r="C74" s="181">
        <f>SUM(C60:C73)</f>
        <v>553456.83309999993</v>
      </c>
      <c r="D74" s="181">
        <f>SUM(D60:D73)</f>
        <v>562001.45980840013</v>
      </c>
      <c r="E74" s="181">
        <f>SUM(E60:E73)</f>
        <v>577958.78036819003</v>
      </c>
      <c r="F74" s="181">
        <f>SUM(F60:F73)</f>
        <v>594022.51094225992</v>
      </c>
      <c r="G74" s="367">
        <v>547577</v>
      </c>
      <c r="H74" s="9">
        <f t="shared" si="6"/>
        <v>-1.0623833239289952E-2</v>
      </c>
      <c r="I74" s="9">
        <f t="shared" si="7"/>
        <v>-7.8188132750367276E-2</v>
      </c>
    </row>
    <row r="76" spans="1:10">
      <c r="B76" s="244" t="s">
        <v>2675</v>
      </c>
      <c r="C76" s="244" t="s">
        <v>2676</v>
      </c>
      <c r="D76" s="244" t="s">
        <v>2677</v>
      </c>
      <c r="E76" s="244" t="s">
        <v>2678</v>
      </c>
      <c r="F76" s="244" t="s">
        <v>2679</v>
      </c>
      <c r="G76" s="302" t="s">
        <v>2578</v>
      </c>
      <c r="H76" s="347" t="s">
        <v>2668</v>
      </c>
      <c r="I76" s="6" t="s">
        <v>2669</v>
      </c>
    </row>
    <row r="77" spans="1:10">
      <c r="A77" s="66" t="s">
        <v>2493</v>
      </c>
      <c r="B77" s="129"/>
      <c r="C77" s="129"/>
      <c r="D77" s="129">
        <v>96293.1</v>
      </c>
      <c r="E77" s="129">
        <v>425633.33</v>
      </c>
      <c r="F77" s="129">
        <v>106167.46</v>
      </c>
      <c r="G77" s="129">
        <f>G33</f>
        <v>111500</v>
      </c>
      <c r="H77" s="210">
        <f>(G77-D77)/D77</f>
        <v>0.1579230495227591</v>
      </c>
      <c r="I77" s="4">
        <f t="shared" ref="I77:I82" si="8">(G77-F77)/F77</f>
        <v>5.0227630952082616E-2</v>
      </c>
    </row>
    <row r="78" spans="1:10" s="32" customFormat="1">
      <c r="A78" s="66" t="s">
        <v>2492</v>
      </c>
      <c r="B78" s="129"/>
      <c r="C78" s="129"/>
      <c r="D78" s="129">
        <v>6467.23</v>
      </c>
      <c r="E78" s="129">
        <v>6767.78</v>
      </c>
      <c r="F78" s="142">
        <v>7435.07</v>
      </c>
      <c r="G78" s="142">
        <f>G64</f>
        <v>10500</v>
      </c>
      <c r="H78" s="210">
        <f>(G78-D78)/D78</f>
        <v>0.62356990550823166</v>
      </c>
      <c r="I78" s="4">
        <f t="shared" si="8"/>
        <v>0.41222611219531224</v>
      </c>
    </row>
    <row r="79" spans="1:10">
      <c r="A79" s="66" t="s">
        <v>2641</v>
      </c>
      <c r="B79" s="142">
        <v>77224.97</v>
      </c>
      <c r="C79" s="142">
        <v>97076.329096665999</v>
      </c>
      <c r="D79" s="129">
        <v>75461.81</v>
      </c>
      <c r="E79" s="129">
        <v>71031.19</v>
      </c>
      <c r="F79" s="129">
        <v>101242</v>
      </c>
      <c r="G79" s="129">
        <f>G34</f>
        <v>117164</v>
      </c>
      <c r="H79" s="210">
        <f>(G79-C79)/C79</f>
        <v>0.20692656067918719</v>
      </c>
      <c r="I79" s="4">
        <f t="shared" si="8"/>
        <v>0.15726674700223228</v>
      </c>
    </row>
    <row r="80" spans="1:10">
      <c r="A80" s="66" t="s">
        <v>2642</v>
      </c>
      <c r="B80" s="129">
        <v>188.48</v>
      </c>
      <c r="C80" s="129">
        <v>253.50710000000001</v>
      </c>
      <c r="D80" s="129">
        <v>315.14</v>
      </c>
      <c r="E80" s="129">
        <v>473.58</v>
      </c>
      <c r="F80" s="142">
        <v>587</v>
      </c>
      <c r="G80" s="142">
        <f>G69</f>
        <v>726</v>
      </c>
      <c r="H80" s="210">
        <f>(G80-C80)/C80</f>
        <v>1.8638251157462649</v>
      </c>
      <c r="I80" s="4">
        <f t="shared" si="8"/>
        <v>0.23679727427597955</v>
      </c>
    </row>
    <row r="81" spans="1:9">
      <c r="A81" s="63" t="s">
        <v>2494</v>
      </c>
      <c r="B81" s="115">
        <f t="shared" ref="B81:F82" si="9">B77+B79</f>
        <v>77224.97</v>
      </c>
      <c r="C81" s="115">
        <f t="shared" si="9"/>
        <v>97076.329096665999</v>
      </c>
      <c r="D81" s="115">
        <f t="shared" si="9"/>
        <v>171754.91</v>
      </c>
      <c r="E81" s="115">
        <f t="shared" si="9"/>
        <v>496664.52</v>
      </c>
      <c r="F81" s="115">
        <f t="shared" si="9"/>
        <v>207409.46000000002</v>
      </c>
      <c r="G81" s="115">
        <f>G77+G79</f>
        <v>228664</v>
      </c>
      <c r="H81" s="161">
        <f>(G81-C81)/C81</f>
        <v>1.3555072810005262</v>
      </c>
      <c r="I81" s="95">
        <f t="shared" si="8"/>
        <v>0.10247623227985829</v>
      </c>
    </row>
    <row r="82" spans="1:9">
      <c r="A82" s="63" t="s">
        <v>2593</v>
      </c>
      <c r="B82" s="115">
        <f t="shared" si="9"/>
        <v>188.48</v>
      </c>
      <c r="C82" s="115">
        <f t="shared" si="9"/>
        <v>253.50710000000001</v>
      </c>
      <c r="D82" s="115">
        <f t="shared" si="9"/>
        <v>6782.37</v>
      </c>
      <c r="E82" s="115">
        <f t="shared" si="9"/>
        <v>7241.36</v>
      </c>
      <c r="F82" s="115">
        <f t="shared" si="9"/>
        <v>8022.07</v>
      </c>
      <c r="G82" s="115">
        <f>G78+G80</f>
        <v>11226</v>
      </c>
      <c r="H82" s="161">
        <f>(G82-C82)/C82</f>
        <v>43.282783401332736</v>
      </c>
      <c r="I82" s="95">
        <f t="shared" si="8"/>
        <v>0.39938943439785496</v>
      </c>
    </row>
  </sheetData>
  <sortState ref="A60:H74">
    <sortCondition descending="1" ref="F61:F74"/>
  </sortState>
  <phoneticPr fontId="3" type="noConversion"/>
  <pageMargins left="0.75000000000000011" right="0.75000000000000011" top="0.53" bottom="0.51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national</vt:lpstr>
      <vt:lpstr>coal mines PM10</vt:lpstr>
      <vt:lpstr>coal mines PM2.5</vt:lpstr>
      <vt:lpstr>electricity PM10</vt:lpstr>
      <vt:lpstr>electricity PM2.5</vt:lpstr>
      <vt:lpstr>electricity SO2</vt:lpstr>
      <vt:lpstr>Gladstone</vt:lpstr>
      <vt:lpstr>SEQ</vt:lpstr>
      <vt:lpstr>Mackay</vt:lpstr>
      <vt:lpstr>Latrobe</vt:lpstr>
      <vt:lpstr>Newcastle</vt:lpstr>
      <vt:lpstr>NSW coal mines</vt:lpstr>
      <vt:lpstr>SA</vt:lpstr>
      <vt:lpstr>PM10 all sources</vt:lpstr>
    </vt:vector>
  </TitlesOfParts>
  <Company>The Change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Whelan</dc:creator>
  <cp:lastModifiedBy>Madeleine Egan</cp:lastModifiedBy>
  <cp:lastPrinted>2015-02-12T21:42:37Z</cp:lastPrinted>
  <dcterms:created xsi:type="dcterms:W3CDTF">2015-01-21T23:19:53Z</dcterms:created>
  <dcterms:modified xsi:type="dcterms:W3CDTF">2015-03-31T21:37:34Z</dcterms:modified>
</cp:coreProperties>
</file>