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203"/>
  <workbookPr autoCompressPictures="0"/>
  <bookViews>
    <workbookView xWindow="1140" yWindow="0" windowWidth="21200" windowHeight="14300" activeTab="1"/>
  </bookViews>
  <sheets>
    <sheet name="XIU Holdings" sheetId="2" r:id="rId1"/>
    <sheet name="XEN Holdings" sheetId="3" r:id="rId2"/>
    <sheet name="Lookups" sheetId="4" r:id="rId3"/>
    <sheet name="Sust Scoring Sheet" sheetId="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3" l="1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5" i="3"/>
  <c r="K5" i="2"/>
  <c r="K35" i="2"/>
  <c r="K39" i="2"/>
  <c r="K50" i="2"/>
  <c r="K54" i="2"/>
  <c r="K8" i="2"/>
  <c r="K6" i="2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6" i="2"/>
  <c r="K37" i="2"/>
  <c r="K38" i="2"/>
  <c r="K40" i="2"/>
  <c r="K41" i="2"/>
  <c r="K42" i="2"/>
  <c r="K43" i="2"/>
  <c r="K44" i="2"/>
  <c r="K45" i="2"/>
  <c r="K46" i="2"/>
  <c r="K47" i="2"/>
  <c r="K48" i="2"/>
  <c r="K49" i="2"/>
  <c r="K51" i="2"/>
  <c r="K52" i="2"/>
  <c r="K53" i="2"/>
  <c r="K55" i="2"/>
  <c r="K56" i="2"/>
  <c r="K57" i="2"/>
  <c r="K58" i="2"/>
  <c r="K59" i="2"/>
  <c r="K60" i="2"/>
  <c r="K61" i="2"/>
  <c r="K62" i="2"/>
  <c r="K63" i="2"/>
  <c r="K64" i="2"/>
  <c r="E3" i="2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E3" i="3"/>
</calcChain>
</file>

<file path=xl/sharedStrings.xml><?xml version="1.0" encoding="utf-8"?>
<sst xmlns="http://schemas.openxmlformats.org/spreadsheetml/2006/main" count="625" uniqueCount="279">
  <si>
    <t>Symbol	Name</t>
  </si>
  <si>
    <t>CCA	Cogeco Cable</t>
  </si>
  <si>
    <t>CFP	Canfor</t>
  </si>
  <si>
    <t>CFWFF	Calfrac</t>
  </si>
  <si>
    <t>CJREF	Corus</t>
  </si>
  <si>
    <t>CLS	Celestica</t>
  </si>
  <si>
    <t>DDC	Dominion Diamond</t>
  </si>
  <si>
    <t>DGC	Detour gold</t>
  </si>
  <si>
    <t>ESI	ensign</t>
  </si>
  <si>
    <t>GEI	Gibson</t>
  </si>
  <si>
    <t>IMG	IAM GOLD</t>
  </si>
  <si>
    <t>LIF	Labrador Iron Ore</t>
  </si>
  <si>
    <t>LUN	Lundin Mining</t>
  </si>
  <si>
    <t>MBT	Manitoba Telecoms</t>
  </si>
  <si>
    <t>MEG	MEG Energy</t>
  </si>
  <si>
    <t>MX	Methanex</t>
  </si>
  <si>
    <t>NGD	New Gold</t>
  </si>
  <si>
    <t>PD	Precision Drilling</t>
  </si>
  <si>
    <t>SCL	Shawcore</t>
  </si>
  <si>
    <t>STN	Stantec</t>
  </si>
  <si>
    <t>TCL.A	Transcontinental</t>
  </si>
  <si>
    <t>TIH	Toromont Industries</t>
  </si>
  <si>
    <t>WPT	Westport</t>
  </si>
  <si>
    <t>iShares S&amp;P/TSX 60 Index ETF</t>
  </si>
  <si>
    <t> </t>
  </si>
  <si>
    <t>Ticker</t>
  </si>
  <si>
    <t>CUSIP</t>
  </si>
  <si>
    <t>SEDOL</t>
  </si>
  <si>
    <t>Name</t>
  </si>
  <si>
    <t>Weight (%)</t>
  </si>
  <si>
    <t>Sector</t>
  </si>
  <si>
    <t>Country of Risk</t>
  </si>
  <si>
    <t>RY</t>
  </si>
  <si>
    <t>ROYAL BANK OF CANADA</t>
  </si>
  <si>
    <t>Financials</t>
  </si>
  <si>
    <t>Canada</t>
  </si>
  <si>
    <t>TD</t>
  </si>
  <si>
    <t>TORONTO DOMINION</t>
  </si>
  <si>
    <t>BNS</t>
  </si>
  <si>
    <t>BANK OF NOVA SCOTIA</t>
  </si>
  <si>
    <t>CNR</t>
  </si>
  <si>
    <t>CANADIAN NATIONAL RAILWAY COMPANY</t>
  </si>
  <si>
    <t>Industrials</t>
  </si>
  <si>
    <t>SU</t>
  </si>
  <si>
    <t>B3NB1P2</t>
  </si>
  <si>
    <t>SUNCOR ENERGY INC.</t>
  </si>
  <si>
    <t>Energy</t>
  </si>
  <si>
    <t>BMO</t>
  </si>
  <si>
    <t>BANK OF MONTREAL</t>
  </si>
  <si>
    <t>VRX</t>
  </si>
  <si>
    <t>91911K102</t>
  </si>
  <si>
    <t>B3XSX46</t>
  </si>
  <si>
    <t>VALEANT PHARMACEUTICALS INTERNATIO</t>
  </si>
  <si>
    <t>Health Care</t>
  </si>
  <si>
    <t>ENB</t>
  </si>
  <si>
    <t>29250N105</t>
  </si>
  <si>
    <t>ENBRIDGE INC</t>
  </si>
  <si>
    <t>CNQ</t>
  </si>
  <si>
    <t>CANADIAN NATURAL RESOURCES LIMITED</t>
  </si>
  <si>
    <t>BCE</t>
  </si>
  <si>
    <t>05534B760</t>
  </si>
  <si>
    <t>B188TH2</t>
  </si>
  <si>
    <t>BCE INC</t>
  </si>
  <si>
    <t>Telecommunication Services</t>
  </si>
  <si>
    <t>CM</t>
  </si>
  <si>
    <t>CANADIAN IMPERIAL BANK OF COMMERCE</t>
  </si>
  <si>
    <t>TRP</t>
  </si>
  <si>
    <t>89353D107</t>
  </si>
  <si>
    <t>TRANSCANADA CORPORATION</t>
  </si>
  <si>
    <t>MFC</t>
  </si>
  <si>
    <t>56501R106</t>
  </si>
  <si>
    <t>MANULIFE FINANCIAL CORP</t>
  </si>
  <si>
    <t>CP</t>
  </si>
  <si>
    <t>13645T100</t>
  </si>
  <si>
    <t>CANADIAN PACIFIC RAILWAY LTD</t>
  </si>
  <si>
    <t>POT</t>
  </si>
  <si>
    <t>73755L107</t>
  </si>
  <si>
    <t>POTASH CORPORATION OF SASKATCHEWAN</t>
  </si>
  <si>
    <t>Materials</t>
  </si>
  <si>
    <t>BAM</t>
  </si>
  <si>
    <t>BROOKFIELD ASSET MANAGEMENT INC CL</t>
  </si>
  <si>
    <t>T</t>
  </si>
  <si>
    <t>87971M103</t>
  </si>
  <si>
    <t>TELUS CORP.</t>
  </si>
  <si>
    <t>SLF</t>
  </si>
  <si>
    <t>SUN LIFE FINANCIAL INC</t>
  </si>
  <si>
    <t>MG</t>
  </si>
  <si>
    <t>MAGNA INTERNATIONAL INC.</t>
  </si>
  <si>
    <t>Consumer Discretionary</t>
  </si>
  <si>
    <t>CVE</t>
  </si>
  <si>
    <t>15135U109</t>
  </si>
  <si>
    <t>B57FG04</t>
  </si>
  <si>
    <t>CENOVUS ENERGY INC</t>
  </si>
  <si>
    <t>G</t>
  </si>
  <si>
    <t>GOLDCORP INC</t>
  </si>
  <si>
    <t>ABX</t>
  </si>
  <si>
    <t>BARRICK GOLD CORP</t>
  </si>
  <si>
    <t>NA</t>
  </si>
  <si>
    <t>NATIONAL BANK OF CANADA</t>
  </si>
  <si>
    <t>CPG</t>
  </si>
  <si>
    <t>22576C101</t>
  </si>
  <si>
    <t>B67C8W8</t>
  </si>
  <si>
    <t>CRESCENT POINT ENERGY CORP</t>
  </si>
  <si>
    <t>RCI</t>
  </si>
  <si>
    <t>ROGERS COMMUNICATIONS INC. CL B</t>
  </si>
  <si>
    <t>PPL</t>
  </si>
  <si>
    <t>B4PT2P8</t>
  </si>
  <si>
    <t>PEMBINA PIPELINE CORP.</t>
  </si>
  <si>
    <t>AGU</t>
  </si>
  <si>
    <t>AGRIUM INC.</t>
  </si>
  <si>
    <t>ECA</t>
  </si>
  <si>
    <t>ENCANA</t>
  </si>
  <si>
    <t>TRI</t>
  </si>
  <si>
    <t>THOMSON REUTERS CORP</t>
  </si>
  <si>
    <t>United States</t>
  </si>
  <si>
    <t>L</t>
  </si>
  <si>
    <t>LOBLAW COS. LTD.</t>
  </si>
  <si>
    <t>Consumer Staples</t>
  </si>
  <si>
    <t>IMO</t>
  </si>
  <si>
    <t>IMPERIAL OIL LTD.</t>
  </si>
  <si>
    <t>THI</t>
  </si>
  <si>
    <t>88706M103</t>
  </si>
  <si>
    <t>B4R2V25</t>
  </si>
  <si>
    <t>TIM HORTONS INC</t>
  </si>
  <si>
    <t>FM</t>
  </si>
  <si>
    <t>FIRST QUANTUM MINERALS LTD</t>
  </si>
  <si>
    <t>Zambia</t>
  </si>
  <si>
    <t>SJR</t>
  </si>
  <si>
    <t>82028K200</t>
  </si>
  <si>
    <t>SHAW COMMUNICATIONS INC. CL B</t>
  </si>
  <si>
    <t>GIB/A</t>
  </si>
  <si>
    <t>39945C109</t>
  </si>
  <si>
    <t>CGI GROUP INC CLASS A</t>
  </si>
  <si>
    <t>Information Technology</t>
  </si>
  <si>
    <t>POW</t>
  </si>
  <si>
    <t>POWER CORP. OF CANADA</t>
  </si>
  <si>
    <t>CCT</t>
  </si>
  <si>
    <t>B8J4N87</t>
  </si>
  <si>
    <t>CATAMARAN CORP</t>
  </si>
  <si>
    <t>CTC.A</t>
  </si>
  <si>
    <t>CANADIAN TIRE LTD CLASS A</t>
  </si>
  <si>
    <t>ARX</t>
  </si>
  <si>
    <t>00208D408</t>
  </si>
  <si>
    <t>B6463M8</t>
  </si>
  <si>
    <t>ARC RESOURCES LTD.</t>
  </si>
  <si>
    <t>COS</t>
  </si>
  <si>
    <t>B66RW99</t>
  </si>
  <si>
    <t>CANADIAN OIL SANDS LTD.</t>
  </si>
  <si>
    <t>TCK</t>
  </si>
  <si>
    <t>TECK RESOURCES LTD</t>
  </si>
  <si>
    <t>SAP</t>
  </si>
  <si>
    <t>SAPUTO INC.</t>
  </si>
  <si>
    <t>-</t>
  </si>
  <si>
    <t>HSE</t>
  </si>
  <si>
    <t>HUSKY ENERGY INC.</t>
  </si>
  <si>
    <t>SLW</t>
  </si>
  <si>
    <t>B058ZX6</t>
  </si>
  <si>
    <t>SILVER WHEATON CORP</t>
  </si>
  <si>
    <t>FTS</t>
  </si>
  <si>
    <t>FORTIS INC. (CANADA)</t>
  </si>
  <si>
    <t>Utilities</t>
  </si>
  <si>
    <t>13321L959</t>
  </si>
  <si>
    <t>CAMECO CORP COM</t>
  </si>
  <si>
    <t>GIL</t>
  </si>
  <si>
    <t>GILDAN ACTIVEWEAR INC.</t>
  </si>
  <si>
    <t>SNC</t>
  </si>
  <si>
    <t>78460T105</t>
  </si>
  <si>
    <t>SNC-LAVALIN GROUP INC.</t>
  </si>
  <si>
    <t>AEM</t>
  </si>
  <si>
    <t>AGNICO-EAGLE MINES LIMITED</t>
  </si>
  <si>
    <t>TLM</t>
  </si>
  <si>
    <t>TALISMAN ENERGY INC.</t>
  </si>
  <si>
    <t>MRU</t>
  </si>
  <si>
    <t>59162N109</t>
  </si>
  <si>
    <t>METRO INC</t>
  </si>
  <si>
    <t>BBD.B</t>
  </si>
  <si>
    <t>BOMBARDIER INC CLASS B</t>
  </si>
  <si>
    <t>BBRY</t>
  </si>
  <si>
    <t>09228F103</t>
  </si>
  <si>
    <t>BCBHZ42</t>
  </si>
  <si>
    <t>BLACKBERRY LTD</t>
  </si>
  <si>
    <t>ELD</t>
  </si>
  <si>
    <t>ELDORADO GOLD CORPORATION</t>
  </si>
  <si>
    <t>Turkey</t>
  </si>
  <si>
    <t>YRI</t>
  </si>
  <si>
    <t>98462Y100</t>
  </si>
  <si>
    <t>YAMANA GOLD INC</t>
  </si>
  <si>
    <t>Brazil</t>
  </si>
  <si>
    <t>WN</t>
  </si>
  <si>
    <t>GEORGE WESTON LTD.</t>
  </si>
  <si>
    <t>K</t>
  </si>
  <si>
    <t>B03Z841</t>
  </si>
  <si>
    <t>KINROSS GOLD CORP</t>
  </si>
  <si>
    <t>ERF</t>
  </si>
  <si>
    <t>B584T89</t>
  </si>
  <si>
    <t>ENERPLUS CORP</t>
  </si>
  <si>
    <t>TA</t>
  </si>
  <si>
    <t>89346D107</t>
  </si>
  <si>
    <t>TRANSALTA CORPORATION</t>
  </si>
  <si>
    <t>PWT</t>
  </si>
  <si>
    <t>B63FY34</t>
  </si>
  <si>
    <t>PENN WEST PETROLEUM LTD.</t>
  </si>
  <si>
    <t>iShares Jantzi Social Index ETF</t>
  </si>
  <si>
    <t>Oil &amp; Gas</t>
  </si>
  <si>
    <t>Telecommunications</t>
  </si>
  <si>
    <t>Basic Materials</t>
  </si>
  <si>
    <t>Consumer Services</t>
  </si>
  <si>
    <t>Consumer Goods</t>
  </si>
  <si>
    <t>MX</t>
  </si>
  <si>
    <t>59151K108</t>
  </si>
  <si>
    <t>METHANEX CORP.</t>
  </si>
  <si>
    <t>Communications Equipment</t>
  </si>
  <si>
    <t>MEG</t>
  </si>
  <si>
    <t>B4XF9J1</t>
  </si>
  <si>
    <t>MEG ENERGY CORP.</t>
  </si>
  <si>
    <t>GEI</t>
  </si>
  <si>
    <t>B44WH97</t>
  </si>
  <si>
    <t>GIBSON ENERGY INC.</t>
  </si>
  <si>
    <t>STN</t>
  </si>
  <si>
    <t>85472N109</t>
  </si>
  <si>
    <t>STANTEC INC.</t>
  </si>
  <si>
    <t>SCL</t>
  </si>
  <si>
    <t>B9M2YJ3</t>
  </si>
  <si>
    <t>SHAWCOR LTD</t>
  </si>
  <si>
    <t>PD</t>
  </si>
  <si>
    <t>74022D308</t>
  </si>
  <si>
    <t>B5YPLH9</t>
  </si>
  <si>
    <t>PRECISION DRILLING CORPORATION</t>
  </si>
  <si>
    <t>LUN</t>
  </si>
  <si>
    <t>LUNDIN MINING CORP.</t>
  </si>
  <si>
    <t>NGD</t>
  </si>
  <si>
    <t>NEW GOLD INC</t>
  </si>
  <si>
    <t>MBT</t>
  </si>
  <si>
    <t>MANITOBA TELECOM SERVICES INC.</t>
  </si>
  <si>
    <t>TIH</t>
  </si>
  <si>
    <t>TOROMONT INDUSTRIES LTD.</t>
  </si>
  <si>
    <t>CFP</t>
  </si>
  <si>
    <t>B18P4F6</t>
  </si>
  <si>
    <t>CANFOR CORP.</t>
  </si>
  <si>
    <t>CLS</t>
  </si>
  <si>
    <t>15101Q108</t>
  </si>
  <si>
    <t>CELESTICA INC.</t>
  </si>
  <si>
    <t>ESI</t>
  </si>
  <si>
    <t>ENSIGN ENERGY SERVICES INC.</t>
  </si>
  <si>
    <t>CJREF</t>
  </si>
  <si>
    <t>CORUS ENTERTAINMENT INC CLASS B</t>
  </si>
  <si>
    <t>CCA</t>
  </si>
  <si>
    <t>19238V105</t>
  </si>
  <si>
    <t>COGECO CABLE INC.</t>
  </si>
  <si>
    <t>Technology</t>
  </si>
  <si>
    <t>DDC</t>
  </si>
  <si>
    <t>B95LX89</t>
  </si>
  <si>
    <t>DOMINION DIAMOND CORP.</t>
  </si>
  <si>
    <t>DGC</t>
  </si>
  <si>
    <t>B1PMQ65</t>
  </si>
  <si>
    <t>DETOUR GOLD CORP.</t>
  </si>
  <si>
    <t>LIF</t>
  </si>
  <si>
    <t>B8L02P3</t>
  </si>
  <si>
    <t>LABRADOR IRON ORE ROYALTY CORP.</t>
  </si>
  <si>
    <t>IMG</t>
  </si>
  <si>
    <t>IAMGOLD CORPORATION</t>
  </si>
  <si>
    <t>TCL.A</t>
  </si>
  <si>
    <t>TRANSCONTINENTAL SUB VOTING INC CL</t>
  </si>
  <si>
    <t>CFWFF</t>
  </si>
  <si>
    <t>B00FMX1</t>
  </si>
  <si>
    <t>CALFRAC WELL SERVICES LTD.</t>
  </si>
  <si>
    <t>WPT</t>
  </si>
  <si>
    <t>WESTPORT INNOVATIONS INC.</t>
  </si>
  <si>
    <t>#</t>
  </si>
  <si>
    <t>Overall Score</t>
  </si>
  <si>
    <t>Environment</t>
  </si>
  <si>
    <t xml:space="preserve">Social </t>
  </si>
  <si>
    <t>Governance</t>
  </si>
  <si>
    <t>Weighted Score</t>
  </si>
  <si>
    <t>Calculate Based On</t>
  </si>
  <si>
    <t>Overall</t>
  </si>
  <si>
    <t>1. Select</t>
  </si>
  <si>
    <t>2. Output</t>
  </si>
  <si>
    <t>Weighed Score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</si>
</sst>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6" fontId="0" fillId="0" borderId="0" xfId="0" applyNumberFormat="1"/>
    <xf numFmtId="3" fontId="0" fillId="0" borderId="0" xfId="0" applyNumberFormat="1"/>
    <xf numFmtId="11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E2" sqref="E2"/>
    </sheetView>
  </sheetViews>
  <sheetFormatPr baseColWidth="10" defaultColWidth="8.83203125" defaultRowHeight="14" x14ac:dyDescent="0"/>
  <cols>
    <col min="3" max="3" width="19.5" style="6" bestFit="1" customWidth="1"/>
    <col min="5" max="5" width="40.6640625" bestFit="1" customWidth="1"/>
    <col min="13" max="13" width="15.5" customWidth="1"/>
  </cols>
  <sheetData>
    <row r="1" spans="1:13">
      <c r="A1" t="s">
        <v>268</v>
      </c>
      <c r="B1" s="4" t="s">
        <v>23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B2" t="s">
        <v>276</v>
      </c>
      <c r="C2" s="6" t="s">
        <v>274</v>
      </c>
      <c r="E2" t="s">
        <v>275</v>
      </c>
    </row>
    <row r="3" spans="1:13">
      <c r="B3" t="s">
        <v>277</v>
      </c>
      <c r="C3" s="6" t="s">
        <v>278</v>
      </c>
      <c r="E3" s="8">
        <f>SUM(K5:K64)/100</f>
        <v>65.864099999999965</v>
      </c>
    </row>
    <row r="4" spans="1:13">
      <c r="A4" t="s">
        <v>268</v>
      </c>
      <c r="B4" s="4" t="s">
        <v>25</v>
      </c>
      <c r="C4" s="5" t="s">
        <v>26</v>
      </c>
      <c r="D4" s="4" t="s">
        <v>27</v>
      </c>
      <c r="E4" s="4" t="s">
        <v>28</v>
      </c>
      <c r="F4" s="4" t="s">
        <v>29</v>
      </c>
      <c r="G4" s="4" t="s">
        <v>269</v>
      </c>
      <c r="H4" s="4" t="s">
        <v>270</v>
      </c>
      <c r="I4" s="4" t="s">
        <v>271</v>
      </c>
      <c r="J4" s="4" t="s">
        <v>272</v>
      </c>
      <c r="K4" s="4" t="s">
        <v>273</v>
      </c>
      <c r="L4" s="4" t="s">
        <v>30</v>
      </c>
      <c r="M4" s="4" t="s">
        <v>31</v>
      </c>
    </row>
    <row r="5" spans="1:13">
      <c r="B5" t="s">
        <v>32</v>
      </c>
      <c r="C5" s="6">
        <v>780087102</v>
      </c>
      <c r="D5">
        <v>2754383</v>
      </c>
      <c r="E5" t="s">
        <v>33</v>
      </c>
      <c r="F5">
        <v>8.4700000000000006</v>
      </c>
      <c r="G5">
        <v>71</v>
      </c>
      <c r="H5">
        <v>75</v>
      </c>
      <c r="I5" s="1">
        <v>71</v>
      </c>
      <c r="J5" s="2">
        <v>68</v>
      </c>
      <c r="K5">
        <f>IF('XIU Holdings'!$E$2=Lookups!$A$2,'XIU Holdings'!F5*'XIU Holdings'!G5,IF('XIU Holdings'!$E$2=Lookups!$A$3,'XIU Holdings'!F5*'XIU Holdings'!H5,IF('XIU Holdings'!$E$2=Lookups!$A$4,'XIU Holdings'!F5*'XIU Holdings'!I5,'XIU Holdings'!F5*'XIU Holdings'!J5)))</f>
        <v>601.37</v>
      </c>
      <c r="L5" t="s">
        <v>34</v>
      </c>
      <c r="M5" t="s">
        <v>35</v>
      </c>
    </row>
    <row r="6" spans="1:13">
      <c r="B6" t="s">
        <v>36</v>
      </c>
      <c r="C6" s="6">
        <v>891160509</v>
      </c>
      <c r="D6">
        <v>2897222</v>
      </c>
      <c r="E6" t="s">
        <v>37</v>
      </c>
      <c r="F6">
        <v>7.47</v>
      </c>
      <c r="G6">
        <v>80</v>
      </c>
      <c r="H6">
        <v>82</v>
      </c>
      <c r="I6" s="1">
        <v>78</v>
      </c>
      <c r="J6" s="2">
        <v>79</v>
      </c>
      <c r="K6">
        <f>IF('XIU Holdings'!$E$2=Lookups!$A$2,'XIU Holdings'!F6*'XIU Holdings'!G6,IF('XIU Holdings'!$E$2=Lookups!$A$3,'XIU Holdings'!F6*'XIU Holdings'!H6,IF('XIU Holdings'!$E$2=Lookups!$A$4,'XIU Holdings'!F6*'XIU Holdings'!I6,'XIU Holdings'!F6*'XIU Holdings'!J6)))</f>
        <v>597.6</v>
      </c>
      <c r="L6" t="s">
        <v>34</v>
      </c>
      <c r="M6" t="s">
        <v>35</v>
      </c>
    </row>
    <row r="7" spans="1:13">
      <c r="B7" t="s">
        <v>38</v>
      </c>
      <c r="C7" s="6">
        <v>64149107</v>
      </c>
      <c r="D7">
        <v>2076281</v>
      </c>
      <c r="E7" t="s">
        <v>39</v>
      </c>
      <c r="F7">
        <v>6.17</v>
      </c>
      <c r="G7">
        <v>69</v>
      </c>
      <c r="H7">
        <v>64</v>
      </c>
      <c r="I7" s="1">
        <v>72</v>
      </c>
      <c r="J7" s="2">
        <v>71</v>
      </c>
      <c r="K7">
        <f>IF('XIU Holdings'!$E$2=Lookups!$A$2,'XIU Holdings'!F7*'XIU Holdings'!G7,IF('XIU Holdings'!$E$2=Lookups!$A$3,'XIU Holdings'!F7*'XIU Holdings'!H7,IF('XIU Holdings'!$E$2=Lookups!$A$4,'XIU Holdings'!F7*'XIU Holdings'!I7,'XIU Holdings'!F7*'XIU Holdings'!J7)))</f>
        <v>425.73</v>
      </c>
      <c r="L7" t="s">
        <v>34</v>
      </c>
      <c r="M7" t="s">
        <v>35</v>
      </c>
    </row>
    <row r="8" spans="1:13">
      <c r="B8" t="s">
        <v>40</v>
      </c>
      <c r="C8" s="6">
        <v>136375102</v>
      </c>
      <c r="D8">
        <v>2180632</v>
      </c>
      <c r="E8" t="s">
        <v>41</v>
      </c>
      <c r="F8">
        <v>4.7300000000000004</v>
      </c>
      <c r="G8">
        <v>65</v>
      </c>
      <c r="H8">
        <v>62</v>
      </c>
      <c r="I8" s="1">
        <v>61</v>
      </c>
      <c r="J8" s="2">
        <v>76</v>
      </c>
      <c r="K8">
        <f>IF('XIU Holdings'!$E$2=Lookups!$A$2,'XIU Holdings'!F8*'XIU Holdings'!G8,IF('XIU Holdings'!$E$2=Lookups!$A$3,'XIU Holdings'!F8*'XIU Holdings'!H8,IF('XIU Holdings'!$E$2=Lookups!$A$4,'XIU Holdings'!F8*'XIU Holdings'!I8,'XIU Holdings'!F8*'XIU Holdings'!J8)))</f>
        <v>307.45000000000005</v>
      </c>
      <c r="L8" t="s">
        <v>42</v>
      </c>
      <c r="M8" t="s">
        <v>35</v>
      </c>
    </row>
    <row r="9" spans="1:13">
      <c r="B9" t="s">
        <v>43</v>
      </c>
      <c r="C9" s="6">
        <v>867224107</v>
      </c>
      <c r="D9" t="s">
        <v>44</v>
      </c>
      <c r="E9" t="s">
        <v>45</v>
      </c>
      <c r="F9">
        <v>4.22</v>
      </c>
      <c r="G9">
        <v>74</v>
      </c>
      <c r="H9">
        <v>58</v>
      </c>
      <c r="I9" s="1">
        <v>84</v>
      </c>
      <c r="J9" s="2">
        <v>80</v>
      </c>
      <c r="K9">
        <f>IF('XIU Holdings'!$E$2=Lookups!$A$2,'XIU Holdings'!F9*'XIU Holdings'!G9,IF('XIU Holdings'!$E$2=Lookups!$A$3,'XIU Holdings'!F9*'XIU Holdings'!H9,IF('XIU Holdings'!$E$2=Lookups!$A$4,'XIU Holdings'!F9*'XIU Holdings'!I9,'XIU Holdings'!F9*'XIU Holdings'!J9)))</f>
        <v>312.27999999999997</v>
      </c>
      <c r="L9" t="s">
        <v>46</v>
      </c>
      <c r="M9" t="s">
        <v>35</v>
      </c>
    </row>
    <row r="10" spans="1:13">
      <c r="B10" t="s">
        <v>47</v>
      </c>
      <c r="C10" s="6">
        <v>63671101</v>
      </c>
      <c r="D10">
        <v>2076009</v>
      </c>
      <c r="E10" t="s">
        <v>48</v>
      </c>
      <c r="F10">
        <v>3.94</v>
      </c>
      <c r="G10">
        <v>73</v>
      </c>
      <c r="H10">
        <v>69</v>
      </c>
      <c r="I10" s="1">
        <v>73</v>
      </c>
      <c r="J10" s="2">
        <v>77</v>
      </c>
      <c r="K10">
        <f>IF('XIU Holdings'!$E$2=Lookups!$A$2,'XIU Holdings'!F10*'XIU Holdings'!G10,IF('XIU Holdings'!$E$2=Lookups!$A$3,'XIU Holdings'!F10*'XIU Holdings'!H10,IF('XIU Holdings'!$E$2=Lookups!$A$4,'XIU Holdings'!F10*'XIU Holdings'!I10,'XIU Holdings'!F10*'XIU Holdings'!J10)))</f>
        <v>287.62</v>
      </c>
      <c r="L10" t="s">
        <v>34</v>
      </c>
      <c r="M10" t="s">
        <v>35</v>
      </c>
    </row>
    <row r="11" spans="1:13">
      <c r="B11" t="s">
        <v>49</v>
      </c>
      <c r="C11" s="6" t="s">
        <v>50</v>
      </c>
      <c r="D11" t="s">
        <v>51</v>
      </c>
      <c r="E11" t="s">
        <v>52</v>
      </c>
      <c r="F11">
        <v>3.38</v>
      </c>
      <c r="G11">
        <v>46</v>
      </c>
      <c r="H11">
        <v>46</v>
      </c>
      <c r="I11" s="1">
        <v>41</v>
      </c>
      <c r="J11" s="2">
        <v>54</v>
      </c>
      <c r="K11">
        <f>IF('XIU Holdings'!$E$2=Lookups!$A$2,'XIU Holdings'!F11*'XIU Holdings'!G11,IF('XIU Holdings'!$E$2=Lookups!$A$3,'XIU Holdings'!F11*'XIU Holdings'!H11,IF('XIU Holdings'!$E$2=Lookups!$A$4,'XIU Holdings'!F11*'XIU Holdings'!I11,'XIU Holdings'!F11*'XIU Holdings'!J11)))</f>
        <v>155.47999999999999</v>
      </c>
      <c r="L11" t="s">
        <v>53</v>
      </c>
      <c r="M11" t="s">
        <v>35</v>
      </c>
    </row>
    <row r="12" spans="1:13">
      <c r="B12" t="s">
        <v>54</v>
      </c>
      <c r="C12" s="6" t="s">
        <v>55</v>
      </c>
      <c r="D12">
        <v>2466149</v>
      </c>
      <c r="E12" t="s">
        <v>56</v>
      </c>
      <c r="F12">
        <v>3.33</v>
      </c>
      <c r="G12">
        <v>61</v>
      </c>
      <c r="H12">
        <v>44</v>
      </c>
      <c r="I12" s="1">
        <v>63</v>
      </c>
      <c r="J12" s="2">
        <v>81</v>
      </c>
      <c r="K12">
        <f>IF('XIU Holdings'!$E$2=Lookups!$A$2,'XIU Holdings'!F12*'XIU Holdings'!G12,IF('XIU Holdings'!$E$2=Lookups!$A$3,'XIU Holdings'!F12*'XIU Holdings'!H12,IF('XIU Holdings'!$E$2=Lookups!$A$4,'XIU Holdings'!F12*'XIU Holdings'!I12,'XIU Holdings'!F12*'XIU Holdings'!J12)))</f>
        <v>203.13</v>
      </c>
      <c r="L12" t="s">
        <v>46</v>
      </c>
      <c r="M12" t="s">
        <v>35</v>
      </c>
    </row>
    <row r="13" spans="1:13">
      <c r="B13" t="s">
        <v>57</v>
      </c>
      <c r="C13" s="6">
        <v>136385101</v>
      </c>
      <c r="D13">
        <v>2171573</v>
      </c>
      <c r="E13" t="s">
        <v>58</v>
      </c>
      <c r="F13">
        <v>3.13</v>
      </c>
      <c r="G13">
        <v>56</v>
      </c>
      <c r="H13">
        <v>48</v>
      </c>
      <c r="I13" s="1">
        <v>61</v>
      </c>
      <c r="J13" s="2">
        <v>59</v>
      </c>
      <c r="K13">
        <f>IF('XIU Holdings'!$E$2=Lookups!$A$2,'XIU Holdings'!F13*'XIU Holdings'!G13,IF('XIU Holdings'!$E$2=Lookups!$A$3,'XIU Holdings'!F13*'XIU Holdings'!H13,IF('XIU Holdings'!$E$2=Lookups!$A$4,'XIU Holdings'!F13*'XIU Holdings'!I13,'XIU Holdings'!F13*'XIU Holdings'!J13)))</f>
        <v>175.28</v>
      </c>
      <c r="L13" t="s">
        <v>46</v>
      </c>
      <c r="M13" t="s">
        <v>35</v>
      </c>
    </row>
    <row r="14" spans="1:13">
      <c r="B14" t="s">
        <v>59</v>
      </c>
      <c r="C14" s="6" t="s">
        <v>60</v>
      </c>
      <c r="D14" t="s">
        <v>61</v>
      </c>
      <c r="E14" t="s">
        <v>62</v>
      </c>
      <c r="F14">
        <v>3.06</v>
      </c>
      <c r="G14">
        <v>72</v>
      </c>
      <c r="H14">
        <v>82</v>
      </c>
      <c r="I14" s="1">
        <v>58</v>
      </c>
      <c r="J14" s="2">
        <v>87</v>
      </c>
      <c r="K14">
        <f>IF('XIU Holdings'!$E$2=Lookups!$A$2,'XIU Holdings'!F14*'XIU Holdings'!G14,IF('XIU Holdings'!$E$2=Lookups!$A$3,'XIU Holdings'!F14*'XIU Holdings'!H14,IF('XIU Holdings'!$E$2=Lookups!$A$4,'XIU Holdings'!F14*'XIU Holdings'!I14,'XIU Holdings'!F14*'XIU Holdings'!J14)))</f>
        <v>220.32</v>
      </c>
      <c r="L14" t="s">
        <v>63</v>
      </c>
      <c r="M14" t="s">
        <v>35</v>
      </c>
    </row>
    <row r="15" spans="1:13">
      <c r="B15" t="s">
        <v>64</v>
      </c>
      <c r="C15" s="6">
        <v>136069101</v>
      </c>
      <c r="D15">
        <v>2170525</v>
      </c>
      <c r="E15" t="s">
        <v>65</v>
      </c>
      <c r="F15">
        <v>3</v>
      </c>
      <c r="G15">
        <v>73</v>
      </c>
      <c r="H15">
        <v>70</v>
      </c>
      <c r="I15" s="1">
        <v>74</v>
      </c>
      <c r="J15" s="2">
        <v>76</v>
      </c>
      <c r="K15">
        <f>IF('XIU Holdings'!$E$2=Lookups!$A$2,'XIU Holdings'!F15*'XIU Holdings'!G15,IF('XIU Holdings'!$E$2=Lookups!$A$3,'XIU Holdings'!F15*'XIU Holdings'!H15,IF('XIU Holdings'!$E$2=Lookups!$A$4,'XIU Holdings'!F15*'XIU Holdings'!I15,'XIU Holdings'!F15*'XIU Holdings'!J15)))</f>
        <v>219</v>
      </c>
      <c r="L15" t="s">
        <v>34</v>
      </c>
      <c r="M15" t="s">
        <v>35</v>
      </c>
    </row>
    <row r="16" spans="1:13">
      <c r="B16" t="s">
        <v>66</v>
      </c>
      <c r="C16" s="6" t="s">
        <v>67</v>
      </c>
      <c r="D16">
        <v>2665184</v>
      </c>
      <c r="E16" t="s">
        <v>68</v>
      </c>
      <c r="F16">
        <v>2.89</v>
      </c>
      <c r="G16">
        <v>66</v>
      </c>
      <c r="H16">
        <v>62</v>
      </c>
      <c r="I16" s="1">
        <v>67</v>
      </c>
      <c r="J16" s="2">
        <v>72</v>
      </c>
      <c r="K16">
        <f>IF('XIU Holdings'!$E$2=Lookups!$A$2,'XIU Holdings'!F16*'XIU Holdings'!G16,IF('XIU Holdings'!$E$2=Lookups!$A$3,'XIU Holdings'!F16*'XIU Holdings'!H16,IF('XIU Holdings'!$E$2=Lookups!$A$4,'XIU Holdings'!F16*'XIU Holdings'!I16,'XIU Holdings'!F16*'XIU Holdings'!J16)))</f>
        <v>190.74</v>
      </c>
      <c r="L16" t="s">
        <v>46</v>
      </c>
      <c r="M16" t="s">
        <v>35</v>
      </c>
    </row>
    <row r="17" spans="2:13">
      <c r="B17" t="s">
        <v>69</v>
      </c>
      <c r="C17" s="6" t="s">
        <v>70</v>
      </c>
      <c r="D17">
        <v>2492519</v>
      </c>
      <c r="E17" t="s">
        <v>71</v>
      </c>
      <c r="F17">
        <v>2.85</v>
      </c>
      <c r="G17">
        <v>60</v>
      </c>
      <c r="H17">
        <v>57</v>
      </c>
      <c r="I17" s="1">
        <v>62</v>
      </c>
      <c r="J17" s="2">
        <v>60</v>
      </c>
      <c r="K17">
        <f>IF('XIU Holdings'!$E$2=Lookups!$A$2,'XIU Holdings'!F17*'XIU Holdings'!G17,IF('XIU Holdings'!$E$2=Lookups!$A$3,'XIU Holdings'!F17*'XIU Holdings'!H17,IF('XIU Holdings'!$E$2=Lookups!$A$4,'XIU Holdings'!F17*'XIU Holdings'!I17,'XIU Holdings'!F17*'XIU Holdings'!J17)))</f>
        <v>171</v>
      </c>
      <c r="L17" t="s">
        <v>34</v>
      </c>
      <c r="M17" t="s">
        <v>35</v>
      </c>
    </row>
    <row r="18" spans="2:13">
      <c r="B18" t="s">
        <v>72</v>
      </c>
      <c r="C18" s="6" t="s">
        <v>73</v>
      </c>
      <c r="D18">
        <v>2793115</v>
      </c>
      <c r="E18" t="s">
        <v>74</v>
      </c>
      <c r="F18">
        <v>2.69</v>
      </c>
      <c r="G18">
        <v>57</v>
      </c>
      <c r="H18">
        <v>52</v>
      </c>
      <c r="I18" s="1">
        <v>51</v>
      </c>
      <c r="J18" s="2">
        <v>73</v>
      </c>
      <c r="K18">
        <f>IF('XIU Holdings'!$E$2=Lookups!$A$2,'XIU Holdings'!F18*'XIU Holdings'!G18,IF('XIU Holdings'!$E$2=Lookups!$A$3,'XIU Holdings'!F18*'XIU Holdings'!H18,IF('XIU Holdings'!$E$2=Lookups!$A$4,'XIU Holdings'!F18*'XIU Holdings'!I18,'XIU Holdings'!F18*'XIU Holdings'!J18)))</f>
        <v>153.32999999999998</v>
      </c>
      <c r="L18" t="s">
        <v>42</v>
      </c>
      <c r="M18" t="s">
        <v>35</v>
      </c>
    </row>
    <row r="19" spans="2:13">
      <c r="B19" t="s">
        <v>75</v>
      </c>
      <c r="C19" s="6" t="s">
        <v>76</v>
      </c>
      <c r="D19">
        <v>2696980</v>
      </c>
      <c r="E19" t="s">
        <v>77</v>
      </c>
      <c r="F19">
        <v>2.33</v>
      </c>
      <c r="G19">
        <v>65</v>
      </c>
      <c r="H19">
        <v>55</v>
      </c>
      <c r="I19" s="1">
        <v>65</v>
      </c>
      <c r="J19" s="2">
        <v>80</v>
      </c>
      <c r="K19">
        <f>IF('XIU Holdings'!$E$2=Lookups!$A$2,'XIU Holdings'!F19*'XIU Holdings'!G19,IF('XIU Holdings'!$E$2=Lookups!$A$3,'XIU Holdings'!F19*'XIU Holdings'!H19,IF('XIU Holdings'!$E$2=Lookups!$A$4,'XIU Holdings'!F19*'XIU Holdings'!I19,'XIU Holdings'!F19*'XIU Holdings'!J19)))</f>
        <v>151.45000000000002</v>
      </c>
      <c r="L19" t="s">
        <v>78</v>
      </c>
      <c r="M19" t="s">
        <v>35</v>
      </c>
    </row>
    <row r="20" spans="2:13">
      <c r="B20" t="s">
        <v>79</v>
      </c>
      <c r="C20" s="6">
        <v>112585104</v>
      </c>
      <c r="D20">
        <v>2092555</v>
      </c>
      <c r="E20" t="s">
        <v>80</v>
      </c>
      <c r="F20">
        <v>2.2799999999999998</v>
      </c>
      <c r="G20">
        <v>51</v>
      </c>
      <c r="H20">
        <v>55</v>
      </c>
      <c r="I20" s="1">
        <v>46</v>
      </c>
      <c r="J20" s="2">
        <v>51</v>
      </c>
      <c r="K20">
        <f>IF('XIU Holdings'!$E$2=Lookups!$A$2,'XIU Holdings'!F20*'XIU Holdings'!G20,IF('XIU Holdings'!$E$2=Lookups!$A$3,'XIU Holdings'!F20*'XIU Holdings'!H20,IF('XIU Holdings'!$E$2=Lookups!$A$4,'XIU Holdings'!F20*'XIU Holdings'!I20,'XIU Holdings'!F20*'XIU Holdings'!J20)))</f>
        <v>116.27999999999999</v>
      </c>
      <c r="L20" t="s">
        <v>34</v>
      </c>
      <c r="M20" t="s">
        <v>35</v>
      </c>
    </row>
    <row r="21" spans="2:13">
      <c r="B21" t="s">
        <v>81</v>
      </c>
      <c r="C21" s="6" t="s">
        <v>82</v>
      </c>
      <c r="D21">
        <v>2381093</v>
      </c>
      <c r="E21" t="s">
        <v>83</v>
      </c>
      <c r="F21">
        <v>1.84</v>
      </c>
      <c r="G21">
        <v>79</v>
      </c>
      <c r="H21">
        <v>74</v>
      </c>
      <c r="I21" s="1">
        <v>77</v>
      </c>
      <c r="J21" s="2">
        <v>90</v>
      </c>
      <c r="K21">
        <f>IF('XIU Holdings'!$E$2=Lookups!$A$2,'XIU Holdings'!F21*'XIU Holdings'!G21,IF('XIU Holdings'!$E$2=Lookups!$A$3,'XIU Holdings'!F21*'XIU Holdings'!H21,IF('XIU Holdings'!$E$2=Lookups!$A$4,'XIU Holdings'!F21*'XIU Holdings'!I21,'XIU Holdings'!F21*'XIU Holdings'!J21)))</f>
        <v>145.36000000000001</v>
      </c>
      <c r="L21" t="s">
        <v>63</v>
      </c>
      <c r="M21" t="s">
        <v>35</v>
      </c>
    </row>
    <row r="22" spans="2:13">
      <c r="B22" t="s">
        <v>84</v>
      </c>
      <c r="C22" s="6">
        <v>866796105</v>
      </c>
      <c r="D22">
        <v>2566124</v>
      </c>
      <c r="E22" t="s">
        <v>85</v>
      </c>
      <c r="F22">
        <v>1.78</v>
      </c>
      <c r="G22">
        <v>62</v>
      </c>
      <c r="H22">
        <v>55</v>
      </c>
      <c r="I22" s="1">
        <v>64</v>
      </c>
      <c r="J22" s="2">
        <v>66</v>
      </c>
      <c r="K22">
        <f>IF('XIU Holdings'!$E$2=Lookups!$A$2,'XIU Holdings'!F22*'XIU Holdings'!G22,IF('XIU Holdings'!$E$2=Lookups!$A$3,'XIU Holdings'!F22*'XIU Holdings'!H22,IF('XIU Holdings'!$E$2=Lookups!$A$4,'XIU Holdings'!F22*'XIU Holdings'!I22,'XIU Holdings'!F22*'XIU Holdings'!J22)))</f>
        <v>110.36</v>
      </c>
      <c r="L22" t="s">
        <v>34</v>
      </c>
      <c r="M22" t="s">
        <v>35</v>
      </c>
    </row>
    <row r="23" spans="2:13">
      <c r="B23" t="s">
        <v>86</v>
      </c>
      <c r="C23" s="6">
        <v>559222401</v>
      </c>
      <c r="D23">
        <v>2554475</v>
      </c>
      <c r="E23" t="s">
        <v>87</v>
      </c>
      <c r="F23">
        <v>1.73</v>
      </c>
      <c r="G23">
        <v>64</v>
      </c>
      <c r="H23">
        <v>62</v>
      </c>
      <c r="I23" s="1">
        <v>60</v>
      </c>
      <c r="J23" s="2">
        <v>71</v>
      </c>
      <c r="K23">
        <f>IF('XIU Holdings'!$E$2=Lookups!$A$2,'XIU Holdings'!F23*'XIU Holdings'!G23,IF('XIU Holdings'!$E$2=Lookups!$A$3,'XIU Holdings'!F23*'XIU Holdings'!H23,IF('XIU Holdings'!$E$2=Lookups!$A$4,'XIU Holdings'!F23*'XIU Holdings'!I23,'XIU Holdings'!F23*'XIU Holdings'!J23)))</f>
        <v>110.72</v>
      </c>
      <c r="L23" t="s">
        <v>88</v>
      </c>
      <c r="M23" t="s">
        <v>35</v>
      </c>
    </row>
    <row r="24" spans="2:13">
      <c r="B24" t="s">
        <v>89</v>
      </c>
      <c r="C24" s="6" t="s">
        <v>90</v>
      </c>
      <c r="D24" t="s">
        <v>91</v>
      </c>
      <c r="E24" t="s">
        <v>92</v>
      </c>
      <c r="F24">
        <v>1.56</v>
      </c>
      <c r="G24">
        <v>77</v>
      </c>
      <c r="H24">
        <v>68</v>
      </c>
      <c r="I24" s="1">
        <v>86</v>
      </c>
      <c r="J24" s="2">
        <v>75</v>
      </c>
      <c r="K24">
        <f>IF('XIU Holdings'!$E$2=Lookups!$A$2,'XIU Holdings'!F24*'XIU Holdings'!G24,IF('XIU Holdings'!$E$2=Lookups!$A$3,'XIU Holdings'!F24*'XIU Holdings'!H24,IF('XIU Holdings'!$E$2=Lookups!$A$4,'XIU Holdings'!F24*'XIU Holdings'!I24,'XIU Holdings'!F24*'XIU Holdings'!J24)))</f>
        <v>120.12</v>
      </c>
      <c r="L24" t="s">
        <v>46</v>
      </c>
      <c r="M24" t="s">
        <v>35</v>
      </c>
    </row>
    <row r="25" spans="2:13">
      <c r="B25" t="s">
        <v>93</v>
      </c>
      <c r="C25" s="6">
        <v>380956409</v>
      </c>
      <c r="D25">
        <v>2676302</v>
      </c>
      <c r="E25" t="s">
        <v>94</v>
      </c>
      <c r="F25">
        <v>1.51</v>
      </c>
      <c r="G25">
        <v>74</v>
      </c>
      <c r="H25">
        <v>66</v>
      </c>
      <c r="I25" s="1">
        <v>72</v>
      </c>
      <c r="J25" s="2">
        <v>87</v>
      </c>
      <c r="K25">
        <f>IF('XIU Holdings'!$E$2=Lookups!$A$2,'XIU Holdings'!F25*'XIU Holdings'!G25,IF('XIU Holdings'!$E$2=Lookups!$A$3,'XIU Holdings'!F25*'XIU Holdings'!H25,IF('XIU Holdings'!$E$2=Lookups!$A$4,'XIU Holdings'!F25*'XIU Holdings'!I25,'XIU Holdings'!F25*'XIU Holdings'!J25)))</f>
        <v>111.74</v>
      </c>
      <c r="L25" t="s">
        <v>78</v>
      </c>
      <c r="M25" t="s">
        <v>35</v>
      </c>
    </row>
    <row r="26" spans="2:13">
      <c r="B26" t="s">
        <v>95</v>
      </c>
      <c r="C26" s="6">
        <v>67901108</v>
      </c>
      <c r="D26">
        <v>2024644</v>
      </c>
      <c r="E26" t="s">
        <v>96</v>
      </c>
      <c r="F26">
        <v>1.3</v>
      </c>
      <c r="G26">
        <v>64</v>
      </c>
      <c r="H26">
        <v>40</v>
      </c>
      <c r="I26" s="1">
        <v>76</v>
      </c>
      <c r="J26" s="2">
        <v>80</v>
      </c>
      <c r="K26">
        <f>IF('XIU Holdings'!$E$2=Lookups!$A$2,'XIU Holdings'!F26*'XIU Holdings'!G26,IF('XIU Holdings'!$E$2=Lookups!$A$3,'XIU Holdings'!F26*'XIU Holdings'!H26,IF('XIU Holdings'!$E$2=Lookups!$A$4,'XIU Holdings'!F26*'XIU Holdings'!I26,'XIU Holdings'!F26*'XIU Holdings'!J26)))</f>
        <v>83.2</v>
      </c>
      <c r="L26" t="s">
        <v>78</v>
      </c>
      <c r="M26" t="s">
        <v>35</v>
      </c>
    </row>
    <row r="27" spans="2:13">
      <c r="B27" t="s">
        <v>97</v>
      </c>
      <c r="C27" s="6">
        <v>633067103</v>
      </c>
      <c r="D27">
        <v>2077303</v>
      </c>
      <c r="E27" t="s">
        <v>98</v>
      </c>
      <c r="F27">
        <v>1.28</v>
      </c>
      <c r="G27">
        <v>61</v>
      </c>
      <c r="H27">
        <v>56</v>
      </c>
      <c r="I27" s="1">
        <v>68</v>
      </c>
      <c r="J27" s="2">
        <v>58</v>
      </c>
      <c r="K27">
        <f>IF('XIU Holdings'!$E$2=Lookups!$A$2,'XIU Holdings'!F27*'XIU Holdings'!G27,IF('XIU Holdings'!$E$2=Lookups!$A$3,'XIU Holdings'!F27*'XIU Holdings'!H27,IF('XIU Holdings'!$E$2=Lookups!$A$4,'XIU Holdings'!F27*'XIU Holdings'!I27,'XIU Holdings'!F27*'XIU Holdings'!J27)))</f>
        <v>78.08</v>
      </c>
      <c r="L27" t="s">
        <v>34</v>
      </c>
      <c r="M27" t="s">
        <v>35</v>
      </c>
    </row>
    <row r="28" spans="2:13">
      <c r="B28" t="s">
        <v>99</v>
      </c>
      <c r="C28" s="6" t="s">
        <v>100</v>
      </c>
      <c r="D28" t="s">
        <v>101</v>
      </c>
      <c r="E28" t="s">
        <v>102</v>
      </c>
      <c r="F28">
        <v>1.18</v>
      </c>
      <c r="G28">
        <v>53</v>
      </c>
      <c r="H28">
        <v>50</v>
      </c>
      <c r="I28" s="1">
        <v>53</v>
      </c>
      <c r="J28" s="2">
        <v>58</v>
      </c>
      <c r="K28">
        <f>IF('XIU Holdings'!$E$2=Lookups!$A$2,'XIU Holdings'!F28*'XIU Holdings'!G28,IF('XIU Holdings'!$E$2=Lookups!$A$3,'XIU Holdings'!F28*'XIU Holdings'!H28,IF('XIU Holdings'!$E$2=Lookups!$A$4,'XIU Holdings'!F28*'XIU Holdings'!I28,'XIU Holdings'!F28*'XIU Holdings'!J28)))</f>
        <v>62.54</v>
      </c>
      <c r="L28" t="s">
        <v>46</v>
      </c>
      <c r="M28" t="s">
        <v>35</v>
      </c>
    </row>
    <row r="29" spans="2:13">
      <c r="B29" t="s">
        <v>103</v>
      </c>
      <c r="C29" s="6">
        <v>775109200</v>
      </c>
      <c r="D29">
        <v>2125268</v>
      </c>
      <c r="E29" t="s">
        <v>104</v>
      </c>
      <c r="F29">
        <v>1.1599999999999999</v>
      </c>
      <c r="G29">
        <v>68</v>
      </c>
      <c r="H29">
        <v>69</v>
      </c>
      <c r="I29" s="1">
        <v>64</v>
      </c>
      <c r="J29" s="2">
        <v>73</v>
      </c>
      <c r="K29">
        <f>IF('XIU Holdings'!$E$2=Lookups!$A$2,'XIU Holdings'!F29*'XIU Holdings'!G29,IF('XIU Holdings'!$E$2=Lookups!$A$3,'XIU Holdings'!F29*'XIU Holdings'!H29,IF('XIU Holdings'!$E$2=Lookups!$A$4,'XIU Holdings'!F29*'XIU Holdings'!I29,'XIU Holdings'!F29*'XIU Holdings'!J29)))</f>
        <v>78.88</v>
      </c>
      <c r="L29" t="s">
        <v>63</v>
      </c>
      <c r="M29" t="s">
        <v>35</v>
      </c>
    </row>
    <row r="30" spans="2:13">
      <c r="B30" t="s">
        <v>105</v>
      </c>
      <c r="C30" s="6">
        <v>706327103</v>
      </c>
      <c r="D30" t="s">
        <v>106</v>
      </c>
      <c r="E30" t="s">
        <v>107</v>
      </c>
      <c r="F30">
        <v>1.1399999999999999</v>
      </c>
      <c r="G30">
        <v>60</v>
      </c>
      <c r="H30">
        <v>47</v>
      </c>
      <c r="I30" s="1">
        <v>60</v>
      </c>
      <c r="J30" s="2">
        <v>77</v>
      </c>
      <c r="K30">
        <f>IF('XIU Holdings'!$E$2=Lookups!$A$2,'XIU Holdings'!F30*'XIU Holdings'!G30,IF('XIU Holdings'!$E$2=Lookups!$A$3,'XIU Holdings'!F30*'XIU Holdings'!H30,IF('XIU Holdings'!$E$2=Lookups!$A$4,'XIU Holdings'!F30*'XIU Holdings'!I30,'XIU Holdings'!F30*'XIU Holdings'!J30)))</f>
        <v>68.399999999999991</v>
      </c>
      <c r="L30" t="s">
        <v>46</v>
      </c>
      <c r="M30" t="s">
        <v>35</v>
      </c>
    </row>
    <row r="31" spans="2:13">
      <c r="B31" t="s">
        <v>108</v>
      </c>
      <c r="C31" s="6">
        <v>8916108</v>
      </c>
      <c r="D31">
        <v>2213538</v>
      </c>
      <c r="E31" t="s">
        <v>109</v>
      </c>
      <c r="F31">
        <v>1.1399999999999999</v>
      </c>
      <c r="G31">
        <v>57</v>
      </c>
      <c r="H31">
        <v>50</v>
      </c>
      <c r="I31" s="1">
        <v>59</v>
      </c>
      <c r="J31" s="2">
        <v>66</v>
      </c>
      <c r="K31">
        <f>IF('XIU Holdings'!$E$2=Lookups!$A$2,'XIU Holdings'!F31*'XIU Holdings'!G31,IF('XIU Holdings'!$E$2=Lookups!$A$3,'XIU Holdings'!F31*'XIU Holdings'!H31,IF('XIU Holdings'!$E$2=Lookups!$A$4,'XIU Holdings'!F31*'XIU Holdings'!I31,'XIU Holdings'!F31*'XIU Holdings'!J31)))</f>
        <v>64.97999999999999</v>
      </c>
      <c r="L31" t="s">
        <v>78</v>
      </c>
      <c r="M31" t="s">
        <v>35</v>
      </c>
    </row>
    <row r="32" spans="2:13">
      <c r="B32" t="s">
        <v>110</v>
      </c>
      <c r="C32" s="6">
        <v>292505104</v>
      </c>
      <c r="D32">
        <v>2793193</v>
      </c>
      <c r="E32" t="s">
        <v>111</v>
      </c>
      <c r="F32">
        <v>1.1299999999999999</v>
      </c>
      <c r="G32">
        <v>58</v>
      </c>
      <c r="H32">
        <v>49</v>
      </c>
      <c r="I32" s="1">
        <v>62</v>
      </c>
      <c r="J32" s="2">
        <v>64</v>
      </c>
      <c r="K32">
        <f>IF('XIU Holdings'!$E$2=Lookups!$A$2,'XIU Holdings'!F32*'XIU Holdings'!G32,IF('XIU Holdings'!$E$2=Lookups!$A$3,'XIU Holdings'!F32*'XIU Holdings'!H32,IF('XIU Holdings'!$E$2=Lookups!$A$4,'XIU Holdings'!F32*'XIU Holdings'!I32,'XIU Holdings'!F32*'XIU Holdings'!J32)))</f>
        <v>65.539999999999992</v>
      </c>
      <c r="L32" t="s">
        <v>46</v>
      </c>
      <c r="M32" t="s">
        <v>35</v>
      </c>
    </row>
    <row r="33" spans="2:13">
      <c r="B33" t="s">
        <v>112</v>
      </c>
      <c r="C33" s="6">
        <v>884903105</v>
      </c>
      <c r="D33">
        <v>2889371</v>
      </c>
      <c r="E33" t="s">
        <v>113</v>
      </c>
      <c r="F33">
        <v>1.07</v>
      </c>
      <c r="G33">
        <v>64</v>
      </c>
      <c r="H33">
        <v>56</v>
      </c>
      <c r="I33" s="1">
        <v>67</v>
      </c>
      <c r="J33" s="2">
        <v>67</v>
      </c>
      <c r="K33">
        <f>IF('XIU Holdings'!$E$2=Lookups!$A$2,'XIU Holdings'!F33*'XIU Holdings'!G33,IF('XIU Holdings'!$E$2=Lookups!$A$3,'XIU Holdings'!F33*'XIU Holdings'!H33,IF('XIU Holdings'!$E$2=Lookups!$A$4,'XIU Holdings'!F33*'XIU Holdings'!I33,'XIU Holdings'!F33*'XIU Holdings'!J33)))</f>
        <v>68.48</v>
      </c>
      <c r="L33" t="s">
        <v>88</v>
      </c>
      <c r="M33" t="s">
        <v>114</v>
      </c>
    </row>
    <row r="34" spans="2:13">
      <c r="B34" t="s">
        <v>115</v>
      </c>
      <c r="C34" s="6">
        <v>539481101</v>
      </c>
      <c r="D34">
        <v>2521800</v>
      </c>
      <c r="E34" t="s">
        <v>116</v>
      </c>
      <c r="F34">
        <v>0.98</v>
      </c>
      <c r="G34">
        <v>66</v>
      </c>
      <c r="H34">
        <v>69</v>
      </c>
      <c r="I34" s="1">
        <v>62</v>
      </c>
      <c r="J34" s="2">
        <v>66</v>
      </c>
      <c r="K34">
        <f>IF('XIU Holdings'!$E$2=Lookups!$A$2,'XIU Holdings'!F34*'XIU Holdings'!G34,IF('XIU Holdings'!$E$2=Lookups!$A$3,'XIU Holdings'!F34*'XIU Holdings'!H34,IF('XIU Holdings'!$E$2=Lookups!$A$4,'XIU Holdings'!F34*'XIU Holdings'!I34,'XIU Holdings'!F34*'XIU Holdings'!J34)))</f>
        <v>64.679999999999993</v>
      </c>
      <c r="L34" t="s">
        <v>117</v>
      </c>
      <c r="M34" t="s">
        <v>35</v>
      </c>
    </row>
    <row r="35" spans="2:13">
      <c r="B35" t="s">
        <v>118</v>
      </c>
      <c r="C35" s="6">
        <v>453038408</v>
      </c>
      <c r="D35">
        <v>2454241</v>
      </c>
      <c r="E35" t="s">
        <v>119</v>
      </c>
      <c r="F35">
        <v>0.98</v>
      </c>
      <c r="G35">
        <v>67</v>
      </c>
      <c r="H35">
        <v>63</v>
      </c>
      <c r="I35" s="1">
        <v>73</v>
      </c>
      <c r="J35" s="2">
        <v>65</v>
      </c>
      <c r="K35">
        <f>IF('XIU Holdings'!$E$2=Lookups!$A$2,'XIU Holdings'!F35*'XIU Holdings'!G35,IF('XIU Holdings'!$E$2=Lookups!$A$3,'XIU Holdings'!F35*'XIU Holdings'!H35,IF('XIU Holdings'!$E$2=Lookups!$A$4,'XIU Holdings'!F35*'XIU Holdings'!I35,'XIU Holdings'!F35*'XIU Holdings'!J35)))</f>
        <v>65.66</v>
      </c>
      <c r="L35" t="s">
        <v>46</v>
      </c>
      <c r="M35" t="s">
        <v>35</v>
      </c>
    </row>
    <row r="36" spans="2:13">
      <c r="B36" t="s">
        <v>120</v>
      </c>
      <c r="C36" s="6" t="s">
        <v>121</v>
      </c>
      <c r="D36" t="s">
        <v>122</v>
      </c>
      <c r="E36" t="s">
        <v>123</v>
      </c>
      <c r="F36">
        <v>0.88</v>
      </c>
      <c r="G36">
        <v>64</v>
      </c>
      <c r="H36">
        <v>53</v>
      </c>
      <c r="I36" s="1">
        <v>66</v>
      </c>
      <c r="J36" s="2">
        <v>79</v>
      </c>
      <c r="K36">
        <f>IF('XIU Holdings'!$E$2=Lookups!$A$2,'XIU Holdings'!F36*'XIU Holdings'!G36,IF('XIU Holdings'!$E$2=Lookups!$A$3,'XIU Holdings'!F36*'XIU Holdings'!H36,IF('XIU Holdings'!$E$2=Lookups!$A$4,'XIU Holdings'!F36*'XIU Holdings'!I36,'XIU Holdings'!F36*'XIU Holdings'!J36)))</f>
        <v>56.32</v>
      </c>
      <c r="L36" t="s">
        <v>88</v>
      </c>
      <c r="M36" t="s">
        <v>35</v>
      </c>
    </row>
    <row r="37" spans="2:13">
      <c r="B37" t="s">
        <v>124</v>
      </c>
      <c r="C37" s="6">
        <v>335934105</v>
      </c>
      <c r="D37">
        <v>2347608</v>
      </c>
      <c r="E37" t="s">
        <v>125</v>
      </c>
      <c r="F37">
        <v>0.84</v>
      </c>
      <c r="G37">
        <v>58</v>
      </c>
      <c r="H37">
        <v>46</v>
      </c>
      <c r="I37" s="1">
        <v>67</v>
      </c>
      <c r="J37" s="2">
        <v>61</v>
      </c>
      <c r="K37">
        <f>IF('XIU Holdings'!$E$2=Lookups!$A$2,'XIU Holdings'!F37*'XIU Holdings'!G37,IF('XIU Holdings'!$E$2=Lookups!$A$3,'XIU Holdings'!F37*'XIU Holdings'!H37,IF('XIU Holdings'!$E$2=Lookups!$A$4,'XIU Holdings'!F37*'XIU Holdings'!I37,'XIU Holdings'!F37*'XIU Holdings'!J37)))</f>
        <v>48.72</v>
      </c>
      <c r="L37" t="s">
        <v>78</v>
      </c>
      <c r="M37" t="s">
        <v>126</v>
      </c>
    </row>
    <row r="38" spans="2:13">
      <c r="B38" t="s">
        <v>127</v>
      </c>
      <c r="C38" s="6" t="s">
        <v>128</v>
      </c>
      <c r="D38">
        <v>2591900</v>
      </c>
      <c r="E38" t="s">
        <v>129</v>
      </c>
      <c r="F38">
        <v>0.82</v>
      </c>
      <c r="G38">
        <v>53</v>
      </c>
      <c r="H38">
        <v>51</v>
      </c>
      <c r="I38" s="1">
        <v>48</v>
      </c>
      <c r="J38" s="2">
        <v>66</v>
      </c>
      <c r="K38">
        <f>IF('XIU Holdings'!$E$2=Lookups!$A$2,'XIU Holdings'!F38*'XIU Holdings'!G38,IF('XIU Holdings'!$E$2=Lookups!$A$3,'XIU Holdings'!F38*'XIU Holdings'!H38,IF('XIU Holdings'!$E$2=Lookups!$A$4,'XIU Holdings'!F38*'XIU Holdings'!I38,'XIU Holdings'!F38*'XIU Holdings'!J38)))</f>
        <v>43.46</v>
      </c>
      <c r="L38" t="s">
        <v>88</v>
      </c>
      <c r="M38" t="s">
        <v>35</v>
      </c>
    </row>
    <row r="39" spans="2:13">
      <c r="B39" t="s">
        <v>130</v>
      </c>
      <c r="C39" s="6" t="s">
        <v>131</v>
      </c>
      <c r="D39">
        <v>2159740</v>
      </c>
      <c r="E39" t="s">
        <v>132</v>
      </c>
      <c r="F39">
        <v>0.79</v>
      </c>
      <c r="G39">
        <v>55</v>
      </c>
      <c r="H39">
        <v>64</v>
      </c>
      <c r="I39" s="1">
        <v>46</v>
      </c>
      <c r="J39" s="2">
        <v>63</v>
      </c>
      <c r="K39">
        <f>IF('XIU Holdings'!$E$2=Lookups!$A$4,'XIU Holdings'!F39*'XIU Holdings'!I39,'XIU Holdings'!F39*'XIU Holdings'!J39)</f>
        <v>49.77</v>
      </c>
      <c r="L39" t="s">
        <v>133</v>
      </c>
      <c r="M39" t="s">
        <v>35</v>
      </c>
    </row>
    <row r="40" spans="2:13">
      <c r="B40" t="s">
        <v>134</v>
      </c>
      <c r="C40" s="6">
        <v>739239101</v>
      </c>
      <c r="D40">
        <v>2697701</v>
      </c>
      <c r="E40" t="s">
        <v>135</v>
      </c>
      <c r="F40">
        <v>0.79</v>
      </c>
      <c r="G40">
        <v>56</v>
      </c>
      <c r="H40">
        <v>58</v>
      </c>
      <c r="I40" s="1">
        <v>58</v>
      </c>
      <c r="J40" s="2">
        <v>52</v>
      </c>
      <c r="K40">
        <f>IF('XIU Holdings'!$E$2=Lookups!$A$2,'XIU Holdings'!F40*'XIU Holdings'!G40,IF('XIU Holdings'!$E$2=Lookups!$A$3,'XIU Holdings'!F40*'XIU Holdings'!H40,IF('XIU Holdings'!$E$2=Lookups!$A$4,'XIU Holdings'!F40*'XIU Holdings'!I40,'XIU Holdings'!F40*'XIU Holdings'!J40)))</f>
        <v>44.24</v>
      </c>
      <c r="L40" t="s">
        <v>34</v>
      </c>
      <c r="M40" t="s">
        <v>35</v>
      </c>
    </row>
    <row r="41" spans="2:13">
      <c r="B41" t="s">
        <v>136</v>
      </c>
      <c r="C41" s="6">
        <v>148887102</v>
      </c>
      <c r="D41" t="s">
        <v>137</v>
      </c>
      <c r="E41" t="s">
        <v>138</v>
      </c>
      <c r="F41">
        <v>0.73</v>
      </c>
      <c r="G41">
        <v>51</v>
      </c>
      <c r="H41">
        <v>48</v>
      </c>
      <c r="I41" s="1">
        <v>42</v>
      </c>
      <c r="J41" s="2">
        <v>68</v>
      </c>
      <c r="K41">
        <f>IF('XIU Holdings'!$E$2=Lookups!$A$2,'XIU Holdings'!F41*'XIU Holdings'!G41,IF('XIU Holdings'!$E$2=Lookups!$A$3,'XIU Holdings'!F41*'XIU Holdings'!H41,IF('XIU Holdings'!$E$2=Lookups!$A$4,'XIU Holdings'!F41*'XIU Holdings'!I41,'XIU Holdings'!F41*'XIU Holdings'!J41)))</f>
        <v>37.229999999999997</v>
      </c>
      <c r="L41" t="s">
        <v>53</v>
      </c>
      <c r="M41" t="s">
        <v>114</v>
      </c>
    </row>
    <row r="42" spans="2:13">
      <c r="B42" t="s">
        <v>139</v>
      </c>
      <c r="C42" s="6">
        <v>136681202</v>
      </c>
      <c r="D42">
        <v>2172286</v>
      </c>
      <c r="E42" t="s">
        <v>140</v>
      </c>
      <c r="F42">
        <v>0.69</v>
      </c>
      <c r="G42">
        <v>67</v>
      </c>
      <c r="H42">
        <v>67</v>
      </c>
      <c r="I42" s="1">
        <v>65</v>
      </c>
      <c r="J42" s="2">
        <v>68</v>
      </c>
      <c r="K42">
        <f>IF('XIU Holdings'!$E$2=Lookups!$A$2,'XIU Holdings'!F42*'XIU Holdings'!G42,IF('XIU Holdings'!$E$2=Lookups!$A$3,'XIU Holdings'!F42*'XIU Holdings'!H42,IF('XIU Holdings'!$E$2=Lookups!$A$4,'XIU Holdings'!F42*'XIU Holdings'!I42,'XIU Holdings'!F42*'XIU Holdings'!J42)))</f>
        <v>46.23</v>
      </c>
      <c r="L42" t="s">
        <v>88</v>
      </c>
      <c r="M42" t="s">
        <v>35</v>
      </c>
    </row>
    <row r="43" spans="2:13">
      <c r="B43" t="s">
        <v>141</v>
      </c>
      <c r="C43" s="6" t="s">
        <v>142</v>
      </c>
      <c r="D43" t="s">
        <v>143</v>
      </c>
      <c r="E43" t="s">
        <v>144</v>
      </c>
      <c r="F43">
        <v>0.63</v>
      </c>
      <c r="G43">
        <v>66</v>
      </c>
      <c r="H43">
        <v>56</v>
      </c>
      <c r="I43" s="1">
        <v>72</v>
      </c>
      <c r="J43" s="2">
        <v>69</v>
      </c>
      <c r="K43">
        <f>IF('XIU Holdings'!$E$2=Lookups!$A$2,'XIU Holdings'!F43*'XIU Holdings'!G43,IF('XIU Holdings'!$E$2=Lookups!$A$3,'XIU Holdings'!F43*'XIU Holdings'!H43,IF('XIU Holdings'!$E$2=Lookups!$A$4,'XIU Holdings'!F43*'XIU Holdings'!I43,'XIU Holdings'!F43*'XIU Holdings'!J43)))</f>
        <v>41.58</v>
      </c>
      <c r="L43" t="s">
        <v>46</v>
      </c>
      <c r="M43" t="s">
        <v>35</v>
      </c>
    </row>
    <row r="44" spans="2:13">
      <c r="B44" t="s">
        <v>145</v>
      </c>
      <c r="C44" s="7">
        <v>1.3643E+109</v>
      </c>
      <c r="D44" t="s">
        <v>146</v>
      </c>
      <c r="E44" t="s">
        <v>147</v>
      </c>
      <c r="F44">
        <v>0.62</v>
      </c>
      <c r="G44">
        <v>67</v>
      </c>
      <c r="H44">
        <v>60</v>
      </c>
      <c r="I44" s="1">
        <v>73</v>
      </c>
      <c r="J44" s="2">
        <v>67</v>
      </c>
      <c r="K44">
        <f>IF('XIU Holdings'!$E$2=Lookups!$A$2,'XIU Holdings'!F44*'XIU Holdings'!G44,IF('XIU Holdings'!$E$2=Lookups!$A$3,'XIU Holdings'!F44*'XIU Holdings'!H44,IF('XIU Holdings'!$E$2=Lookups!$A$4,'XIU Holdings'!F44*'XIU Holdings'!I44,'XIU Holdings'!F44*'XIU Holdings'!J44)))</f>
        <v>41.54</v>
      </c>
      <c r="L44" t="s">
        <v>46</v>
      </c>
      <c r="M44" t="s">
        <v>35</v>
      </c>
    </row>
    <row r="45" spans="2:13">
      <c r="B45" t="s">
        <v>148</v>
      </c>
      <c r="C45" s="6">
        <v>878742204</v>
      </c>
      <c r="D45">
        <v>2124533</v>
      </c>
      <c r="E45" t="s">
        <v>149</v>
      </c>
      <c r="F45">
        <v>0.62</v>
      </c>
      <c r="G45">
        <v>79</v>
      </c>
      <c r="H45">
        <v>68</v>
      </c>
      <c r="I45" s="1">
        <v>84</v>
      </c>
      <c r="J45" s="2">
        <v>86</v>
      </c>
      <c r="K45">
        <f>IF('XIU Holdings'!$E$2=Lookups!$A$2,'XIU Holdings'!F45*'XIU Holdings'!G45,IF('XIU Holdings'!$E$2=Lookups!$A$3,'XIU Holdings'!F45*'XIU Holdings'!H45,IF('XIU Holdings'!$E$2=Lookups!$A$4,'XIU Holdings'!F45*'XIU Holdings'!I45,'XIU Holdings'!F45*'XIU Holdings'!J45)))</f>
        <v>48.98</v>
      </c>
      <c r="L45" t="s">
        <v>78</v>
      </c>
      <c r="M45" t="s">
        <v>35</v>
      </c>
    </row>
    <row r="46" spans="2:13">
      <c r="B46" t="s">
        <v>150</v>
      </c>
      <c r="C46" s="6">
        <v>802912105</v>
      </c>
      <c r="D46">
        <v>2112226</v>
      </c>
      <c r="E46" t="s">
        <v>151</v>
      </c>
      <c r="F46">
        <v>0.61</v>
      </c>
      <c r="G46">
        <v>54</v>
      </c>
      <c r="H46">
        <v>55</v>
      </c>
      <c r="I46" s="1">
        <v>44</v>
      </c>
      <c r="J46" s="2">
        <v>67</v>
      </c>
      <c r="K46">
        <f>IF('XIU Holdings'!$E$2=Lookups!$A$2,'XIU Holdings'!F46*'XIU Holdings'!G46,IF('XIU Holdings'!$E$2=Lookups!$A$3,'XIU Holdings'!F46*'XIU Holdings'!H46,IF('XIU Holdings'!$E$2=Lookups!$A$4,'XIU Holdings'!F46*'XIU Holdings'!I46,'XIU Holdings'!F46*'XIU Holdings'!J46)))</f>
        <v>32.94</v>
      </c>
      <c r="L46" t="s">
        <v>152</v>
      </c>
      <c r="M46" t="s">
        <v>35</v>
      </c>
    </row>
    <row r="47" spans="2:13">
      <c r="B47" t="s">
        <v>153</v>
      </c>
      <c r="C47" s="6">
        <v>448055103</v>
      </c>
      <c r="D47">
        <v>2623836</v>
      </c>
      <c r="E47" t="s">
        <v>154</v>
      </c>
      <c r="F47">
        <v>0.6</v>
      </c>
      <c r="G47">
        <v>62</v>
      </c>
      <c r="H47">
        <v>59</v>
      </c>
      <c r="I47" s="1">
        <v>67</v>
      </c>
      <c r="J47" s="2">
        <v>60</v>
      </c>
      <c r="K47">
        <f>IF('XIU Holdings'!$E$2=Lookups!$A$2,'XIU Holdings'!F47*'XIU Holdings'!G47,IF('XIU Holdings'!$E$2=Lookups!$A$3,'XIU Holdings'!F47*'XIU Holdings'!H47,IF('XIU Holdings'!$E$2=Lookups!$A$4,'XIU Holdings'!F47*'XIU Holdings'!I47,'XIU Holdings'!F47*'XIU Holdings'!J47)))</f>
        <v>37.199999999999996</v>
      </c>
      <c r="L47" t="s">
        <v>46</v>
      </c>
      <c r="M47" t="s">
        <v>35</v>
      </c>
    </row>
    <row r="48" spans="2:13">
      <c r="B48" t="s">
        <v>155</v>
      </c>
      <c r="C48" s="6">
        <v>828336107</v>
      </c>
      <c r="D48" t="s">
        <v>156</v>
      </c>
      <c r="E48" t="s">
        <v>157</v>
      </c>
      <c r="F48">
        <v>0.59</v>
      </c>
      <c r="G48">
        <v>53</v>
      </c>
      <c r="H48">
        <v>47</v>
      </c>
      <c r="I48" s="1">
        <v>51</v>
      </c>
      <c r="J48" s="2">
        <v>67</v>
      </c>
      <c r="K48">
        <f>IF('XIU Holdings'!$E$2=Lookups!$A$2,'XIU Holdings'!F48*'XIU Holdings'!G48,IF('XIU Holdings'!$E$2=Lookups!$A$3,'XIU Holdings'!F48*'XIU Holdings'!H48,IF('XIU Holdings'!$E$2=Lookups!$A$4,'XIU Holdings'!F48*'XIU Holdings'!I48,'XIU Holdings'!F48*'XIU Holdings'!J48)))</f>
        <v>31.27</v>
      </c>
      <c r="L48" t="s">
        <v>78</v>
      </c>
      <c r="M48" t="s">
        <v>35</v>
      </c>
    </row>
    <row r="49" spans="2:13">
      <c r="B49" t="s">
        <v>158</v>
      </c>
      <c r="C49" s="6">
        <v>349553107</v>
      </c>
      <c r="D49">
        <v>2347200</v>
      </c>
      <c r="E49" t="s">
        <v>159</v>
      </c>
      <c r="F49">
        <v>0.57999999999999996</v>
      </c>
      <c r="G49">
        <v>53</v>
      </c>
      <c r="H49">
        <v>45</v>
      </c>
      <c r="I49" s="1">
        <v>56</v>
      </c>
      <c r="J49" s="2">
        <v>63</v>
      </c>
      <c r="K49">
        <f>IF('XIU Holdings'!$E$2=Lookups!$A$2,'XIU Holdings'!F49*'XIU Holdings'!G49,IF('XIU Holdings'!$E$2=Lookups!$A$3,'XIU Holdings'!F49*'XIU Holdings'!H49,IF('XIU Holdings'!$E$2=Lookups!$A$4,'XIU Holdings'!F49*'XIU Holdings'!I49,'XIU Holdings'!F49*'XIU Holdings'!J49)))</f>
        <v>30.74</v>
      </c>
      <c r="L49" t="s">
        <v>160</v>
      </c>
      <c r="M49" t="s">
        <v>35</v>
      </c>
    </row>
    <row r="50" spans="2:13">
      <c r="B50" t="s">
        <v>152</v>
      </c>
      <c r="C50" s="6" t="s">
        <v>161</v>
      </c>
      <c r="D50" t="s">
        <v>152</v>
      </c>
      <c r="E50" t="s">
        <v>162</v>
      </c>
      <c r="F50">
        <v>0.56999999999999995</v>
      </c>
      <c r="G50">
        <v>73</v>
      </c>
      <c r="H50">
        <v>71</v>
      </c>
      <c r="I50" s="1">
        <v>74</v>
      </c>
      <c r="J50" s="2">
        <v>76</v>
      </c>
      <c r="K50">
        <f>IF('XIU Holdings'!$E$2=Lookups!$A$2,'XIU Holdings'!F50*'XIU Holdings'!G50,IF('XIU Holdings'!$E$2=Lookups!$A$3,'XIU Holdings'!F50*'XIU Holdings'!H50,IF('XIU Holdings'!$E$2=Lookups!$A$4,'XIU Holdings'!F50*'XIU Holdings'!I50,'XIU Holdings'!F50*'XIU Holdings'!J50)))</f>
        <v>41.61</v>
      </c>
      <c r="L50" t="s">
        <v>152</v>
      </c>
      <c r="M50" t="s">
        <v>35</v>
      </c>
    </row>
    <row r="51" spans="2:13">
      <c r="B51" t="s">
        <v>163</v>
      </c>
      <c r="C51" s="6">
        <v>375916103</v>
      </c>
      <c r="D51">
        <v>2254645</v>
      </c>
      <c r="E51" t="s">
        <v>164</v>
      </c>
      <c r="F51">
        <v>0.56000000000000005</v>
      </c>
      <c r="G51">
        <v>75</v>
      </c>
      <c r="H51">
        <v>63</v>
      </c>
      <c r="I51" s="1">
        <v>83</v>
      </c>
      <c r="J51" s="2">
        <v>78</v>
      </c>
      <c r="K51">
        <f>IF('XIU Holdings'!$E$2=Lookups!$A$2,'XIU Holdings'!F51*'XIU Holdings'!G51,IF('XIU Holdings'!$E$2=Lookups!$A$3,'XIU Holdings'!F51*'XIU Holdings'!H51,IF('XIU Holdings'!$E$2=Lookups!$A$4,'XIU Holdings'!F51*'XIU Holdings'!I51,'XIU Holdings'!F51*'XIU Holdings'!J51)))</f>
        <v>42.000000000000007</v>
      </c>
      <c r="L51" t="s">
        <v>88</v>
      </c>
      <c r="M51" t="s">
        <v>35</v>
      </c>
    </row>
    <row r="52" spans="2:13">
      <c r="B52" t="s">
        <v>165</v>
      </c>
      <c r="C52" s="6" t="s">
        <v>166</v>
      </c>
      <c r="D52">
        <v>2763884</v>
      </c>
      <c r="E52" t="s">
        <v>167</v>
      </c>
      <c r="F52">
        <v>0.54</v>
      </c>
      <c r="G52">
        <v>58</v>
      </c>
      <c r="H52">
        <v>57</v>
      </c>
      <c r="I52" s="1">
        <v>54</v>
      </c>
      <c r="J52" s="2">
        <v>64</v>
      </c>
      <c r="K52">
        <f>IF('XIU Holdings'!$E$2=Lookups!$A$2,'XIU Holdings'!F52*'XIU Holdings'!G52,IF('XIU Holdings'!$E$2=Lookups!$A$3,'XIU Holdings'!F52*'XIU Holdings'!H52,IF('XIU Holdings'!$E$2=Lookups!$A$4,'XIU Holdings'!F52*'XIU Holdings'!I52,'XIU Holdings'!F52*'XIU Holdings'!J52)))</f>
        <v>31.32</v>
      </c>
      <c r="L52" t="s">
        <v>42</v>
      </c>
      <c r="M52" t="s">
        <v>35</v>
      </c>
    </row>
    <row r="53" spans="2:13">
      <c r="B53" t="s">
        <v>168</v>
      </c>
      <c r="C53" s="6">
        <v>8474108</v>
      </c>
      <c r="D53">
        <v>2009823</v>
      </c>
      <c r="E53" t="s">
        <v>169</v>
      </c>
      <c r="F53">
        <v>0.51</v>
      </c>
      <c r="G53">
        <v>66</v>
      </c>
      <c r="H53">
        <v>64</v>
      </c>
      <c r="I53" s="1">
        <v>61</v>
      </c>
      <c r="J53" s="2">
        <v>74</v>
      </c>
      <c r="K53">
        <f>IF('XIU Holdings'!$E$2=Lookups!$A$2,'XIU Holdings'!F53*'XIU Holdings'!G53,IF('XIU Holdings'!$E$2=Lookups!$A$3,'XIU Holdings'!F53*'XIU Holdings'!H53,IF('XIU Holdings'!$E$2=Lookups!$A$4,'XIU Holdings'!F53*'XIU Holdings'!I53,'XIU Holdings'!F53*'XIU Holdings'!J53)))</f>
        <v>33.660000000000004</v>
      </c>
      <c r="L53" t="s">
        <v>78</v>
      </c>
      <c r="M53" t="s">
        <v>35</v>
      </c>
    </row>
    <row r="54" spans="2:13">
      <c r="B54" t="s">
        <v>170</v>
      </c>
      <c r="C54" s="7">
        <v>8.7425000000000003E+107</v>
      </c>
      <c r="D54">
        <v>2068299</v>
      </c>
      <c r="E54" t="s">
        <v>171</v>
      </c>
      <c r="F54">
        <v>0.51</v>
      </c>
      <c r="G54">
        <v>74</v>
      </c>
      <c r="H54">
        <v>59</v>
      </c>
      <c r="I54" s="1">
        <v>78</v>
      </c>
      <c r="J54" s="2">
        <v>91</v>
      </c>
      <c r="K54">
        <f>IF('XIU Holdings'!$E$2=Lookups!$A$2,'XIU Holdings'!F54*'XIU Holdings'!G54,IF('XIU Holdings'!$E$2=Lookups!$A$3,'XIU Holdings'!F54*'XIU Holdings'!H54,IF('XIU Holdings'!$E$2=Lookups!$A$4,'XIU Holdings'!F54*'XIU Holdings'!I54,'XIU Holdings'!F54*'XIU Holdings'!J54)))</f>
        <v>37.74</v>
      </c>
      <c r="L54" t="s">
        <v>46</v>
      </c>
      <c r="M54" t="s">
        <v>35</v>
      </c>
    </row>
    <row r="55" spans="2:13">
      <c r="B55" t="s">
        <v>172</v>
      </c>
      <c r="C55" s="6" t="s">
        <v>173</v>
      </c>
      <c r="D55">
        <v>2583952</v>
      </c>
      <c r="E55" t="s">
        <v>174</v>
      </c>
      <c r="F55">
        <v>0.5</v>
      </c>
      <c r="G55">
        <v>63</v>
      </c>
      <c r="H55">
        <v>64</v>
      </c>
      <c r="I55" s="1">
        <v>61</v>
      </c>
      <c r="J55" s="2">
        <v>66</v>
      </c>
      <c r="K55">
        <f>IF('XIU Holdings'!$E$2=Lookups!$A$2,'XIU Holdings'!F55*'XIU Holdings'!G55,IF('XIU Holdings'!$E$2=Lookups!$A$3,'XIU Holdings'!F55*'XIU Holdings'!H55,IF('XIU Holdings'!$E$2=Lookups!$A$4,'XIU Holdings'!F55*'XIU Holdings'!I55,'XIU Holdings'!F55*'XIU Holdings'!J55)))</f>
        <v>31.5</v>
      </c>
      <c r="L55" t="s">
        <v>117</v>
      </c>
      <c r="M55" t="s">
        <v>35</v>
      </c>
    </row>
    <row r="56" spans="2:13">
      <c r="B56" t="s">
        <v>175</v>
      </c>
      <c r="C56" s="6">
        <v>97751200</v>
      </c>
      <c r="D56">
        <v>2109723</v>
      </c>
      <c r="E56" t="s">
        <v>176</v>
      </c>
      <c r="F56">
        <v>0.43</v>
      </c>
      <c r="G56">
        <v>78</v>
      </c>
      <c r="H56">
        <v>81</v>
      </c>
      <c r="I56" s="1">
        <v>82</v>
      </c>
      <c r="J56" s="2">
        <v>71</v>
      </c>
      <c r="K56">
        <f>IF('XIU Holdings'!$E$2=Lookups!$A$2,'XIU Holdings'!F56*'XIU Holdings'!G56,IF('XIU Holdings'!$E$2=Lookups!$A$3,'XIU Holdings'!F56*'XIU Holdings'!H56,IF('XIU Holdings'!$E$2=Lookups!$A$4,'XIU Holdings'!F56*'XIU Holdings'!I56,'XIU Holdings'!F56*'XIU Holdings'!J56)))</f>
        <v>33.54</v>
      </c>
      <c r="L56" t="s">
        <v>42</v>
      </c>
      <c r="M56" t="s">
        <v>35</v>
      </c>
    </row>
    <row r="57" spans="2:13">
      <c r="B57" t="s">
        <v>177</v>
      </c>
      <c r="C57" s="6" t="s">
        <v>178</v>
      </c>
      <c r="D57" t="s">
        <v>179</v>
      </c>
      <c r="E57" t="s">
        <v>180</v>
      </c>
      <c r="F57">
        <v>0.42</v>
      </c>
      <c r="G57">
        <v>65</v>
      </c>
      <c r="H57">
        <v>62</v>
      </c>
      <c r="I57" s="1">
        <v>67</v>
      </c>
      <c r="J57" s="2">
        <v>67</v>
      </c>
      <c r="K57">
        <f>IF('XIU Holdings'!$E$2=Lookups!$A$2,'XIU Holdings'!F57*'XIU Holdings'!G57,IF('XIU Holdings'!$E$2=Lookups!$A$3,'XIU Holdings'!F57*'XIU Holdings'!H57,IF('XIU Holdings'!$E$2=Lookups!$A$4,'XIU Holdings'!F57*'XIU Holdings'!I57,'XIU Holdings'!F57*'XIU Holdings'!J57)))</f>
        <v>27.3</v>
      </c>
      <c r="L57" t="s">
        <v>133</v>
      </c>
      <c r="M57" t="s">
        <v>35</v>
      </c>
    </row>
    <row r="58" spans="2:13">
      <c r="B58" t="s">
        <v>181</v>
      </c>
      <c r="C58" s="6">
        <v>284902103</v>
      </c>
      <c r="D58">
        <v>2307873</v>
      </c>
      <c r="E58" t="s">
        <v>182</v>
      </c>
      <c r="F58">
        <v>0.41</v>
      </c>
      <c r="G58">
        <v>60</v>
      </c>
      <c r="H58">
        <v>59</v>
      </c>
      <c r="I58" s="1">
        <v>56</v>
      </c>
      <c r="J58" s="2">
        <v>68</v>
      </c>
      <c r="K58">
        <f>IF('XIU Holdings'!$E$2=Lookups!$A$2,'XIU Holdings'!F58*'XIU Holdings'!G58,IF('XIU Holdings'!$E$2=Lookups!$A$3,'XIU Holdings'!F58*'XIU Holdings'!H58,IF('XIU Holdings'!$E$2=Lookups!$A$4,'XIU Holdings'!F58*'XIU Holdings'!I58,'XIU Holdings'!F58*'XIU Holdings'!J58)))</f>
        <v>24.599999999999998</v>
      </c>
      <c r="L58" t="s">
        <v>78</v>
      </c>
      <c r="M58" t="s">
        <v>183</v>
      </c>
    </row>
    <row r="59" spans="2:13">
      <c r="B59" t="s">
        <v>184</v>
      </c>
      <c r="C59" s="6" t="s">
        <v>185</v>
      </c>
      <c r="D59">
        <v>2219279</v>
      </c>
      <c r="E59" t="s">
        <v>186</v>
      </c>
      <c r="F59">
        <v>0.41</v>
      </c>
      <c r="G59">
        <v>67</v>
      </c>
      <c r="H59">
        <v>67</v>
      </c>
      <c r="I59" s="1">
        <v>66</v>
      </c>
      <c r="J59" s="2">
        <v>67</v>
      </c>
      <c r="K59">
        <f>IF('XIU Holdings'!$E$2=Lookups!$A$2,'XIU Holdings'!F59*'XIU Holdings'!G59,IF('XIU Holdings'!$E$2=Lookups!$A$3,'XIU Holdings'!F59*'XIU Holdings'!H59,IF('XIU Holdings'!$E$2=Lookups!$A$4,'XIU Holdings'!F59*'XIU Holdings'!I59,'XIU Holdings'!F59*'XIU Holdings'!J59)))</f>
        <v>27.47</v>
      </c>
      <c r="L59" t="s">
        <v>78</v>
      </c>
      <c r="M59" t="s">
        <v>187</v>
      </c>
    </row>
    <row r="60" spans="2:13">
      <c r="B60" t="s">
        <v>188</v>
      </c>
      <c r="C60" s="6">
        <v>961148509</v>
      </c>
      <c r="D60">
        <v>2956662</v>
      </c>
      <c r="E60" t="s">
        <v>189</v>
      </c>
      <c r="F60">
        <v>0.32</v>
      </c>
      <c r="G60">
        <v>54</v>
      </c>
      <c r="H60">
        <v>48</v>
      </c>
      <c r="I60" s="1">
        <v>47</v>
      </c>
      <c r="J60" s="2">
        <v>74</v>
      </c>
      <c r="K60">
        <f>IF('XIU Holdings'!$E$2=Lookups!$A$2,'XIU Holdings'!F60*'XIU Holdings'!G60,IF('XIU Holdings'!$E$2=Lookups!$A$3,'XIU Holdings'!F60*'XIU Holdings'!H60,IF('XIU Holdings'!$E$2=Lookups!$A$4,'XIU Holdings'!F60*'XIU Holdings'!I60,'XIU Holdings'!F60*'XIU Holdings'!J60)))</f>
        <v>17.28</v>
      </c>
      <c r="L60" t="s">
        <v>117</v>
      </c>
      <c r="M60" t="s">
        <v>35</v>
      </c>
    </row>
    <row r="61" spans="2:13">
      <c r="B61" t="s">
        <v>190</v>
      </c>
      <c r="C61" s="6">
        <v>496902404</v>
      </c>
      <c r="D61" t="s">
        <v>191</v>
      </c>
      <c r="E61" t="s">
        <v>192</v>
      </c>
      <c r="F61">
        <v>0.26</v>
      </c>
      <c r="G61">
        <v>76</v>
      </c>
      <c r="H61">
        <v>65</v>
      </c>
      <c r="I61" s="1">
        <v>79</v>
      </c>
      <c r="J61" s="2">
        <v>88</v>
      </c>
      <c r="K61">
        <f>IF('XIU Holdings'!$E$2=Lookups!$A$2,'XIU Holdings'!F61*'XIU Holdings'!G61,IF('XIU Holdings'!$E$2=Lookups!$A$3,'XIU Holdings'!F61*'XIU Holdings'!H61,IF('XIU Holdings'!$E$2=Lookups!$A$4,'XIU Holdings'!F61*'XIU Holdings'!I61,'XIU Holdings'!F61*'XIU Holdings'!J61)))</f>
        <v>19.760000000000002</v>
      </c>
      <c r="L61" t="s">
        <v>78</v>
      </c>
      <c r="M61" t="s">
        <v>35</v>
      </c>
    </row>
    <row r="62" spans="2:13">
      <c r="B62" t="s">
        <v>193</v>
      </c>
      <c r="C62" s="6">
        <v>292766102</v>
      </c>
      <c r="D62" t="s">
        <v>194</v>
      </c>
      <c r="E62" t="s">
        <v>195</v>
      </c>
      <c r="F62">
        <v>0.25</v>
      </c>
      <c r="G62">
        <v>60</v>
      </c>
      <c r="H62">
        <v>57</v>
      </c>
      <c r="I62" s="1">
        <v>57</v>
      </c>
      <c r="J62" s="2">
        <v>68</v>
      </c>
      <c r="K62">
        <f>IF('XIU Holdings'!$E$2=Lookups!$A$2,'XIU Holdings'!F62*'XIU Holdings'!G62,IF('XIU Holdings'!$E$2=Lookups!$A$3,'XIU Holdings'!F62*'XIU Holdings'!H62,IF('XIU Holdings'!$E$2=Lookups!$A$4,'XIU Holdings'!F62*'XIU Holdings'!I62,'XIU Holdings'!F62*'XIU Holdings'!J62)))</f>
        <v>15</v>
      </c>
      <c r="L62" t="s">
        <v>46</v>
      </c>
      <c r="M62" t="s">
        <v>35</v>
      </c>
    </row>
    <row r="63" spans="2:13">
      <c r="B63" t="s">
        <v>196</v>
      </c>
      <c r="C63" s="6" t="s">
        <v>197</v>
      </c>
      <c r="D63">
        <v>2901628</v>
      </c>
      <c r="E63" t="s">
        <v>198</v>
      </c>
      <c r="F63">
        <v>0.22</v>
      </c>
      <c r="G63">
        <v>70</v>
      </c>
      <c r="H63">
        <v>64</v>
      </c>
      <c r="I63" s="1">
        <v>75</v>
      </c>
      <c r="J63" s="2">
        <v>74</v>
      </c>
      <c r="K63">
        <f>IF('XIU Holdings'!$E$2=Lookups!$A$2,'XIU Holdings'!F63*'XIU Holdings'!G63,IF('XIU Holdings'!$E$2=Lookups!$A$3,'XIU Holdings'!F63*'XIU Holdings'!H63,IF('XIU Holdings'!$E$2=Lookups!$A$4,'XIU Holdings'!F63*'XIU Holdings'!I63,'XIU Holdings'!F63*'XIU Holdings'!J63)))</f>
        <v>15.4</v>
      </c>
      <c r="L63" t="s">
        <v>160</v>
      </c>
      <c r="M63" t="s">
        <v>35</v>
      </c>
    </row>
    <row r="64" spans="2:13">
      <c r="B64" t="s">
        <v>199</v>
      </c>
      <c r="C64" s="6">
        <v>707887105</v>
      </c>
      <c r="D64" t="s">
        <v>200</v>
      </c>
      <c r="E64" t="s">
        <v>201</v>
      </c>
      <c r="F64">
        <v>0.19</v>
      </c>
      <c r="G64">
        <v>59</v>
      </c>
      <c r="H64">
        <v>52</v>
      </c>
      <c r="I64" s="1">
        <v>60</v>
      </c>
      <c r="J64" s="2">
        <v>70</v>
      </c>
      <c r="K64">
        <f>IF('XIU Holdings'!$E$2=Lookups!$A$2,'XIU Holdings'!F64*'XIU Holdings'!G64,IF('XIU Holdings'!$E$2=Lookups!$A$3,'XIU Holdings'!F64*'XIU Holdings'!H64,IF('XIU Holdings'!$E$2=Lookups!$A$4,'XIU Holdings'!F64*'XIU Holdings'!I64,'XIU Holdings'!F64*'XIU Holdings'!J64)))</f>
        <v>11.21</v>
      </c>
      <c r="L64" t="s">
        <v>46</v>
      </c>
      <c r="M64" t="s">
        <v>35</v>
      </c>
    </row>
    <row r="65" spans="2:2">
      <c r="B65" t="s">
        <v>24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Lookups!$A$2:$A$5</xm:f>
          </x14:formula1>
          <xm:sqref>E2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E2" sqref="E2"/>
    </sheetView>
  </sheetViews>
  <sheetFormatPr baseColWidth="10" defaultColWidth="8.83203125" defaultRowHeight="14" x14ac:dyDescent="0"/>
  <cols>
    <col min="5" max="5" width="40.6640625" bestFit="1" customWidth="1"/>
    <col min="7" max="7" width="12.6640625" bestFit="1" customWidth="1"/>
    <col min="8" max="8" width="12.5" bestFit="1" customWidth="1"/>
    <col min="10" max="10" width="11.5" bestFit="1" customWidth="1"/>
    <col min="11" max="11" width="15.1640625" bestFit="1" customWidth="1"/>
  </cols>
  <sheetData>
    <row r="1" spans="1:13">
      <c r="A1" t="s">
        <v>268</v>
      </c>
      <c r="B1" s="4" t="s">
        <v>202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B2" t="s">
        <v>276</v>
      </c>
      <c r="C2" t="s">
        <v>274</v>
      </c>
      <c r="E2" t="s">
        <v>275</v>
      </c>
    </row>
    <row r="3" spans="1:13">
      <c r="B3" t="s">
        <v>277</v>
      </c>
      <c r="C3" t="s">
        <v>278</v>
      </c>
      <c r="E3" s="8">
        <f>SUM(K5:K64)/100</f>
        <v>68.026200000000031</v>
      </c>
    </row>
    <row r="4" spans="1:13">
      <c r="A4" t="s">
        <v>268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269</v>
      </c>
      <c r="H4" s="4" t="s">
        <v>270</v>
      </c>
      <c r="I4" s="4" t="s">
        <v>271</v>
      </c>
      <c r="J4" s="4" t="s">
        <v>272</v>
      </c>
      <c r="K4" s="4" t="s">
        <v>273</v>
      </c>
      <c r="L4" s="4" t="s">
        <v>30</v>
      </c>
      <c r="M4" s="4" t="s">
        <v>31</v>
      </c>
    </row>
    <row r="5" spans="1:13">
      <c r="B5" t="s">
        <v>32</v>
      </c>
      <c r="C5">
        <v>780087102</v>
      </c>
      <c r="D5">
        <v>2754383</v>
      </c>
      <c r="E5" t="s">
        <v>33</v>
      </c>
      <c r="F5">
        <v>11.21</v>
      </c>
      <c r="G5">
        <v>71</v>
      </c>
      <c r="H5">
        <v>75</v>
      </c>
      <c r="I5" s="1">
        <v>71</v>
      </c>
      <c r="J5" s="2">
        <v>68</v>
      </c>
      <c r="K5">
        <f>IF('XEN Holdings'!$E$2=Lookups!$A$2,'XEN Holdings'!F5*'XEN Holdings'!G5,IF('XEN Holdings'!$E$2=Lookups!$A$3,'XEN Holdings'!F5*'XEN Holdings'!H5,IF('XEN Holdings'!$E$2=Lookups!$A$4,'XEN Holdings'!F5*'XEN Holdings'!I5,'XEN Holdings'!F5*'XEN Holdings'!J5)))</f>
        <v>795.91000000000008</v>
      </c>
      <c r="L5" t="s">
        <v>34</v>
      </c>
      <c r="M5" t="s">
        <v>35</v>
      </c>
    </row>
    <row r="6" spans="1:13">
      <c r="B6" t="s">
        <v>36</v>
      </c>
      <c r="C6">
        <v>891160509</v>
      </c>
      <c r="D6">
        <v>2897222</v>
      </c>
      <c r="E6" t="s">
        <v>37</v>
      </c>
      <c r="F6">
        <v>9.89</v>
      </c>
      <c r="G6">
        <v>80</v>
      </c>
      <c r="H6">
        <v>82</v>
      </c>
      <c r="I6" s="1">
        <v>78</v>
      </c>
      <c r="J6" s="2">
        <v>79</v>
      </c>
      <c r="K6">
        <f>IF('XEN Holdings'!$E$2=Lookups!$A$2,'XEN Holdings'!F6*'XEN Holdings'!G6,IF('XEN Holdings'!$E$2=Lookups!$A$3,'XEN Holdings'!F6*'XEN Holdings'!H6,IF('XEN Holdings'!$E$2=Lookups!$A$4,'XEN Holdings'!F6*'XEN Holdings'!I6,'XEN Holdings'!F6*'XEN Holdings'!J6)))</f>
        <v>791.2</v>
      </c>
      <c r="L6" t="s">
        <v>34</v>
      </c>
      <c r="M6" t="s">
        <v>35</v>
      </c>
    </row>
    <row r="7" spans="1:13">
      <c r="B7" t="s">
        <v>38</v>
      </c>
      <c r="C7">
        <v>64149107</v>
      </c>
      <c r="D7">
        <v>2076281</v>
      </c>
      <c r="E7" t="s">
        <v>39</v>
      </c>
      <c r="F7">
        <v>8.17</v>
      </c>
      <c r="G7">
        <v>69</v>
      </c>
      <c r="H7">
        <v>64</v>
      </c>
      <c r="I7" s="1">
        <v>72</v>
      </c>
      <c r="J7" s="2">
        <v>71</v>
      </c>
      <c r="K7">
        <f>IF('XEN Holdings'!$E$2=Lookups!$A$2,'XEN Holdings'!F7*'XEN Holdings'!G7,IF('XEN Holdings'!$E$2=Lookups!$A$3,'XEN Holdings'!F7*'XEN Holdings'!H7,IF('XEN Holdings'!$E$2=Lookups!$A$4,'XEN Holdings'!F7*'XEN Holdings'!I7,'XEN Holdings'!F7*'XEN Holdings'!J7)))</f>
        <v>563.73</v>
      </c>
      <c r="L7" t="s">
        <v>34</v>
      </c>
      <c r="M7" t="s">
        <v>35</v>
      </c>
    </row>
    <row r="8" spans="1:13">
      <c r="B8" t="s">
        <v>40</v>
      </c>
      <c r="C8">
        <v>136375102</v>
      </c>
      <c r="D8">
        <v>2180632</v>
      </c>
      <c r="E8" t="s">
        <v>41</v>
      </c>
      <c r="F8">
        <v>6.27</v>
      </c>
      <c r="G8" s="9">
        <v>65</v>
      </c>
      <c r="H8" s="9">
        <v>62</v>
      </c>
      <c r="I8" s="1">
        <v>61</v>
      </c>
      <c r="J8" s="10">
        <v>76</v>
      </c>
      <c r="K8">
        <f>IF('XEN Holdings'!$E$2=Lookups!$A$2,'XEN Holdings'!F8*'XEN Holdings'!G8,IF('XEN Holdings'!$E$2=Lookups!$A$3,'XEN Holdings'!F8*'XEN Holdings'!H8,IF('XEN Holdings'!$E$2=Lookups!$A$4,'XEN Holdings'!F8*'XEN Holdings'!I8,'XEN Holdings'!F8*'XEN Holdings'!J8)))</f>
        <v>407.54999999999995</v>
      </c>
      <c r="L8" t="s">
        <v>42</v>
      </c>
      <c r="M8" t="s">
        <v>35</v>
      </c>
    </row>
    <row r="9" spans="1:13">
      <c r="B9" t="s">
        <v>43</v>
      </c>
      <c r="C9">
        <v>867224107</v>
      </c>
      <c r="D9" t="s">
        <v>44</v>
      </c>
      <c r="E9" t="s">
        <v>45</v>
      </c>
      <c r="F9">
        <v>5.59</v>
      </c>
      <c r="G9">
        <v>74</v>
      </c>
      <c r="H9">
        <v>58</v>
      </c>
      <c r="I9" s="1">
        <v>84</v>
      </c>
      <c r="J9" s="2">
        <v>80</v>
      </c>
      <c r="K9">
        <f>IF('XEN Holdings'!$E$2=Lookups!$A$2,'XEN Holdings'!F9*'XEN Holdings'!G9,IF('XEN Holdings'!$E$2=Lookups!$A$3,'XEN Holdings'!F9*'XEN Holdings'!H9,IF('XEN Holdings'!$E$2=Lookups!$A$4,'XEN Holdings'!F9*'XEN Holdings'!I9,'XEN Holdings'!F9*'XEN Holdings'!J9)))</f>
        <v>413.65999999999997</v>
      </c>
      <c r="L9" t="s">
        <v>203</v>
      </c>
      <c r="M9" t="s">
        <v>35</v>
      </c>
    </row>
    <row r="10" spans="1:13">
      <c r="B10" t="s">
        <v>47</v>
      </c>
      <c r="C10">
        <v>63671101</v>
      </c>
      <c r="D10">
        <v>2076009</v>
      </c>
      <c r="E10" t="s">
        <v>48</v>
      </c>
      <c r="F10">
        <v>5.22</v>
      </c>
      <c r="G10">
        <v>73</v>
      </c>
      <c r="H10">
        <v>69</v>
      </c>
      <c r="I10" s="1">
        <v>73</v>
      </c>
      <c r="J10" s="2">
        <v>77</v>
      </c>
      <c r="K10">
        <f>IF('XEN Holdings'!$E$2=Lookups!$A$2,'XEN Holdings'!F10*'XEN Holdings'!G10,IF('XEN Holdings'!$E$2=Lookups!$A$3,'XEN Holdings'!F10*'XEN Holdings'!H10,IF('XEN Holdings'!$E$2=Lookups!$A$4,'XEN Holdings'!F10*'XEN Holdings'!I10,'XEN Holdings'!F10*'XEN Holdings'!J10)))</f>
        <v>381.06</v>
      </c>
      <c r="L10" t="s">
        <v>34</v>
      </c>
      <c r="M10" t="s">
        <v>35</v>
      </c>
    </row>
    <row r="11" spans="1:13">
      <c r="B11" t="s">
        <v>49</v>
      </c>
      <c r="C11" t="s">
        <v>50</v>
      </c>
      <c r="D11" t="s">
        <v>51</v>
      </c>
      <c r="E11" t="s">
        <v>52</v>
      </c>
      <c r="F11">
        <v>4.47</v>
      </c>
      <c r="G11" s="9">
        <v>46</v>
      </c>
      <c r="H11" s="9">
        <v>46</v>
      </c>
      <c r="I11" s="1">
        <v>41</v>
      </c>
      <c r="J11" s="10">
        <v>54</v>
      </c>
      <c r="K11">
        <f>IF('XEN Holdings'!$E$2=Lookups!$A$2,'XEN Holdings'!F11*'XEN Holdings'!G11,IF('XEN Holdings'!$E$2=Lookups!$A$3,'XEN Holdings'!F11*'XEN Holdings'!H11,IF('XEN Holdings'!$E$2=Lookups!$A$4,'XEN Holdings'!F11*'XEN Holdings'!I11,'XEN Holdings'!F11*'XEN Holdings'!J11)))</f>
        <v>205.61999999999998</v>
      </c>
      <c r="L11" t="s">
        <v>53</v>
      </c>
      <c r="M11" t="s">
        <v>35</v>
      </c>
    </row>
    <row r="12" spans="1:13">
      <c r="B12" t="s">
        <v>59</v>
      </c>
      <c r="C12" t="s">
        <v>60</v>
      </c>
      <c r="D12" t="s">
        <v>61</v>
      </c>
      <c r="E12" t="s">
        <v>62</v>
      </c>
      <c r="F12">
        <v>4.05</v>
      </c>
      <c r="G12">
        <v>72</v>
      </c>
      <c r="H12">
        <v>82</v>
      </c>
      <c r="I12" s="1">
        <v>58</v>
      </c>
      <c r="J12" s="2">
        <v>87</v>
      </c>
      <c r="K12">
        <f>IF('XEN Holdings'!$E$2=Lookups!$A$2,'XEN Holdings'!F12*'XEN Holdings'!G12,IF('XEN Holdings'!$E$2=Lookups!$A$3,'XEN Holdings'!F12*'XEN Holdings'!H12,IF('XEN Holdings'!$E$2=Lookups!$A$4,'XEN Holdings'!F12*'XEN Holdings'!I12,'XEN Holdings'!F12*'XEN Holdings'!J12)))</f>
        <v>291.59999999999997</v>
      </c>
      <c r="L12" t="s">
        <v>204</v>
      </c>
      <c r="M12" t="s">
        <v>35</v>
      </c>
    </row>
    <row r="13" spans="1:13">
      <c r="B13" t="s">
        <v>64</v>
      </c>
      <c r="C13">
        <v>136069101</v>
      </c>
      <c r="D13">
        <v>2170525</v>
      </c>
      <c r="E13" t="s">
        <v>65</v>
      </c>
      <c r="F13">
        <v>3.97</v>
      </c>
      <c r="G13">
        <v>73</v>
      </c>
      <c r="H13">
        <v>70</v>
      </c>
      <c r="I13" s="1">
        <v>74</v>
      </c>
      <c r="J13" s="2">
        <v>76</v>
      </c>
      <c r="K13">
        <f>IF('XEN Holdings'!$E$2=Lookups!$A$2,'XEN Holdings'!F13*'XEN Holdings'!G13,IF('XEN Holdings'!$E$2=Lookups!$A$3,'XEN Holdings'!F13*'XEN Holdings'!H13,IF('XEN Holdings'!$E$2=Lookups!$A$4,'XEN Holdings'!F13*'XEN Holdings'!I13,'XEN Holdings'!F13*'XEN Holdings'!J13)))</f>
        <v>289.81</v>
      </c>
      <c r="L13" t="s">
        <v>34</v>
      </c>
      <c r="M13" t="s">
        <v>35</v>
      </c>
    </row>
    <row r="14" spans="1:13">
      <c r="B14" t="s">
        <v>72</v>
      </c>
      <c r="C14" t="s">
        <v>73</v>
      </c>
      <c r="D14">
        <v>2793115</v>
      </c>
      <c r="E14" t="s">
        <v>74</v>
      </c>
      <c r="F14">
        <v>3.56</v>
      </c>
      <c r="G14">
        <v>57</v>
      </c>
      <c r="H14">
        <v>52</v>
      </c>
      <c r="I14" s="1">
        <v>51</v>
      </c>
      <c r="J14" s="2">
        <v>73</v>
      </c>
      <c r="K14">
        <f>IF('XEN Holdings'!$E$2=Lookups!$A$2,'XEN Holdings'!F14*'XEN Holdings'!G14,IF('XEN Holdings'!$E$2=Lookups!$A$3,'XEN Holdings'!F14*'XEN Holdings'!H14,IF('XEN Holdings'!$E$2=Lookups!$A$4,'XEN Holdings'!F14*'XEN Holdings'!I14,'XEN Holdings'!F14*'XEN Holdings'!J14)))</f>
        <v>202.92000000000002</v>
      </c>
      <c r="L14" t="s">
        <v>42</v>
      </c>
      <c r="M14" t="s">
        <v>35</v>
      </c>
    </row>
    <row r="15" spans="1:13">
      <c r="B15" t="s">
        <v>75</v>
      </c>
      <c r="C15" t="s">
        <v>76</v>
      </c>
      <c r="D15">
        <v>2696980</v>
      </c>
      <c r="E15" t="s">
        <v>77</v>
      </c>
      <c r="F15">
        <v>3.08</v>
      </c>
      <c r="G15">
        <v>65</v>
      </c>
      <c r="H15">
        <v>55</v>
      </c>
      <c r="I15" s="1">
        <v>65</v>
      </c>
      <c r="J15" s="2">
        <v>80</v>
      </c>
      <c r="K15">
        <f>IF('XEN Holdings'!$E$2=Lookups!$A$2,'XEN Holdings'!F15*'XEN Holdings'!G15,IF('XEN Holdings'!$E$2=Lookups!$A$3,'XEN Holdings'!F15*'XEN Holdings'!H15,IF('XEN Holdings'!$E$2=Lookups!$A$4,'XEN Holdings'!F15*'XEN Holdings'!I15,'XEN Holdings'!F15*'XEN Holdings'!J15)))</f>
        <v>200.20000000000002</v>
      </c>
      <c r="L15" t="s">
        <v>205</v>
      </c>
      <c r="M15" t="s">
        <v>35</v>
      </c>
    </row>
    <row r="16" spans="1:13">
      <c r="B16" t="s">
        <v>81</v>
      </c>
      <c r="C16" t="s">
        <v>82</v>
      </c>
      <c r="D16">
        <v>2381093</v>
      </c>
      <c r="E16" t="s">
        <v>83</v>
      </c>
      <c r="F16">
        <v>2.4300000000000002</v>
      </c>
      <c r="G16">
        <v>79</v>
      </c>
      <c r="H16">
        <v>74</v>
      </c>
      <c r="I16" s="1">
        <v>77</v>
      </c>
      <c r="J16" s="2">
        <v>90</v>
      </c>
      <c r="K16">
        <f>IF('XEN Holdings'!$E$2=Lookups!$A$2,'XEN Holdings'!F16*'XEN Holdings'!G16,IF('XEN Holdings'!$E$2=Lookups!$A$3,'XEN Holdings'!F16*'XEN Holdings'!H16,IF('XEN Holdings'!$E$2=Lookups!$A$4,'XEN Holdings'!F16*'XEN Holdings'!I16,'XEN Holdings'!F16*'XEN Holdings'!J16)))</f>
        <v>191.97</v>
      </c>
      <c r="L16" t="s">
        <v>204</v>
      </c>
      <c r="M16" t="s">
        <v>35</v>
      </c>
    </row>
    <row r="17" spans="2:13">
      <c r="B17" t="s">
        <v>84</v>
      </c>
      <c r="C17">
        <v>866796105</v>
      </c>
      <c r="D17">
        <v>2566124</v>
      </c>
      <c r="E17" t="s">
        <v>85</v>
      </c>
      <c r="F17">
        <v>2.35</v>
      </c>
      <c r="G17">
        <v>62</v>
      </c>
      <c r="H17">
        <v>55</v>
      </c>
      <c r="I17" s="1">
        <v>64</v>
      </c>
      <c r="J17" s="2">
        <v>66</v>
      </c>
      <c r="K17">
        <f>IF('XEN Holdings'!$E$2=Lookups!$A$2,'XEN Holdings'!F17*'XEN Holdings'!G17,IF('XEN Holdings'!$E$2=Lookups!$A$3,'XEN Holdings'!F17*'XEN Holdings'!H17,IF('XEN Holdings'!$E$2=Lookups!$A$4,'XEN Holdings'!F17*'XEN Holdings'!I17,'XEN Holdings'!F17*'XEN Holdings'!J17)))</f>
        <v>145.70000000000002</v>
      </c>
      <c r="L17" t="s">
        <v>34</v>
      </c>
      <c r="M17" t="s">
        <v>35</v>
      </c>
    </row>
    <row r="18" spans="2:13">
      <c r="B18" t="s">
        <v>89</v>
      </c>
      <c r="C18" t="s">
        <v>90</v>
      </c>
      <c r="D18" t="s">
        <v>91</v>
      </c>
      <c r="E18" t="s">
        <v>92</v>
      </c>
      <c r="F18">
        <v>2.0699999999999998</v>
      </c>
      <c r="G18">
        <v>77</v>
      </c>
      <c r="H18">
        <v>68</v>
      </c>
      <c r="I18" s="1">
        <v>86</v>
      </c>
      <c r="J18" s="2">
        <v>75</v>
      </c>
      <c r="K18">
        <f>IF('XEN Holdings'!$E$2=Lookups!$A$2,'XEN Holdings'!F18*'XEN Holdings'!G18,IF('XEN Holdings'!$E$2=Lookups!$A$3,'XEN Holdings'!F18*'XEN Holdings'!H18,IF('XEN Holdings'!$E$2=Lookups!$A$4,'XEN Holdings'!F18*'XEN Holdings'!I18,'XEN Holdings'!F18*'XEN Holdings'!J18)))</f>
        <v>159.38999999999999</v>
      </c>
      <c r="L18" t="s">
        <v>203</v>
      </c>
      <c r="M18" t="s">
        <v>35</v>
      </c>
    </row>
    <row r="19" spans="2:13">
      <c r="B19" t="s">
        <v>97</v>
      </c>
      <c r="C19">
        <v>633067103</v>
      </c>
      <c r="D19">
        <v>2077303</v>
      </c>
      <c r="E19" t="s">
        <v>98</v>
      </c>
      <c r="F19">
        <v>1.7</v>
      </c>
      <c r="G19">
        <v>61</v>
      </c>
      <c r="H19">
        <v>56</v>
      </c>
      <c r="I19" s="1">
        <v>68</v>
      </c>
      <c r="J19" s="2">
        <v>58</v>
      </c>
      <c r="K19">
        <f>IF('XEN Holdings'!$E$2=Lookups!$A$2,'XEN Holdings'!F19*'XEN Holdings'!G19,IF('XEN Holdings'!$E$2=Lookups!$A$3,'XEN Holdings'!F19*'XEN Holdings'!H19,IF('XEN Holdings'!$E$2=Lookups!$A$4,'XEN Holdings'!F19*'XEN Holdings'!I19,'XEN Holdings'!F19*'XEN Holdings'!J19)))</f>
        <v>103.7</v>
      </c>
      <c r="L19" t="s">
        <v>34</v>
      </c>
      <c r="M19" t="s">
        <v>35</v>
      </c>
    </row>
    <row r="20" spans="2:13">
      <c r="B20" t="s">
        <v>103</v>
      </c>
      <c r="C20">
        <v>775109200</v>
      </c>
      <c r="D20">
        <v>2125268</v>
      </c>
      <c r="E20" t="s">
        <v>104</v>
      </c>
      <c r="F20">
        <v>1.53</v>
      </c>
      <c r="G20">
        <v>68</v>
      </c>
      <c r="H20">
        <v>69</v>
      </c>
      <c r="I20" s="1">
        <v>64</v>
      </c>
      <c r="J20" s="2">
        <v>73</v>
      </c>
      <c r="K20">
        <f>IF('XEN Holdings'!$E$2=Lookups!$A$2,'XEN Holdings'!F20*'XEN Holdings'!G20,IF('XEN Holdings'!$E$2=Lookups!$A$3,'XEN Holdings'!F20*'XEN Holdings'!H20,IF('XEN Holdings'!$E$2=Lookups!$A$4,'XEN Holdings'!F20*'XEN Holdings'!I20,'XEN Holdings'!F20*'XEN Holdings'!J20)))</f>
        <v>104.04</v>
      </c>
      <c r="L20" t="s">
        <v>204</v>
      </c>
      <c r="M20" t="s">
        <v>35</v>
      </c>
    </row>
    <row r="21" spans="2:13">
      <c r="B21" t="s">
        <v>105</v>
      </c>
      <c r="C21">
        <v>706327103</v>
      </c>
      <c r="D21" t="s">
        <v>106</v>
      </c>
      <c r="E21" t="s">
        <v>107</v>
      </c>
      <c r="F21">
        <v>1.51</v>
      </c>
      <c r="G21">
        <v>60</v>
      </c>
      <c r="H21">
        <v>47</v>
      </c>
      <c r="I21" s="1">
        <v>60</v>
      </c>
      <c r="J21" s="2">
        <v>77</v>
      </c>
      <c r="K21">
        <f>IF('XEN Holdings'!$E$2=Lookups!$A$2,'XEN Holdings'!F21*'XEN Holdings'!G21,IF('XEN Holdings'!$E$2=Lookups!$A$3,'XEN Holdings'!F21*'XEN Holdings'!H21,IF('XEN Holdings'!$E$2=Lookups!$A$4,'XEN Holdings'!F21*'XEN Holdings'!I21,'XEN Holdings'!F21*'XEN Holdings'!J21)))</f>
        <v>90.6</v>
      </c>
      <c r="L21" t="s">
        <v>160</v>
      </c>
      <c r="M21" t="s">
        <v>35</v>
      </c>
    </row>
    <row r="22" spans="2:13">
      <c r="B22" t="s">
        <v>108</v>
      </c>
      <c r="C22">
        <v>8916108</v>
      </c>
      <c r="D22">
        <v>2213538</v>
      </c>
      <c r="E22" t="s">
        <v>109</v>
      </c>
      <c r="F22">
        <v>1.51</v>
      </c>
      <c r="G22">
        <v>57</v>
      </c>
      <c r="H22">
        <v>50</v>
      </c>
      <c r="I22" s="1">
        <v>59</v>
      </c>
      <c r="J22" s="2">
        <v>66</v>
      </c>
      <c r="K22">
        <f>IF('XEN Holdings'!$E$2=Lookups!$A$2,'XEN Holdings'!F22*'XEN Holdings'!G22,IF('XEN Holdings'!$E$2=Lookups!$A$3,'XEN Holdings'!F22*'XEN Holdings'!H22,IF('XEN Holdings'!$E$2=Lookups!$A$4,'XEN Holdings'!F22*'XEN Holdings'!I22,'XEN Holdings'!F22*'XEN Holdings'!J22)))</f>
        <v>86.070000000000007</v>
      </c>
      <c r="L22" t="s">
        <v>205</v>
      </c>
      <c r="M22" t="s">
        <v>35</v>
      </c>
    </row>
    <row r="23" spans="2:13">
      <c r="B23" t="s">
        <v>110</v>
      </c>
      <c r="C23">
        <v>292505104</v>
      </c>
      <c r="D23">
        <v>2793193</v>
      </c>
      <c r="E23" t="s">
        <v>111</v>
      </c>
      <c r="F23">
        <v>1.49</v>
      </c>
      <c r="G23">
        <v>58</v>
      </c>
      <c r="H23">
        <v>49</v>
      </c>
      <c r="I23" s="1">
        <v>62</v>
      </c>
      <c r="J23" s="2">
        <v>64</v>
      </c>
      <c r="K23">
        <f>IF('XEN Holdings'!$E$2=Lookups!$A$2,'XEN Holdings'!F23*'XEN Holdings'!G23,IF('XEN Holdings'!$E$2=Lookups!$A$3,'XEN Holdings'!F23*'XEN Holdings'!H23,IF('XEN Holdings'!$E$2=Lookups!$A$4,'XEN Holdings'!F23*'XEN Holdings'!I23,'XEN Holdings'!F23*'XEN Holdings'!J23)))</f>
        <v>86.42</v>
      </c>
      <c r="L23" t="s">
        <v>203</v>
      </c>
      <c r="M23" t="s">
        <v>35</v>
      </c>
    </row>
    <row r="24" spans="2:13">
      <c r="B24" t="s">
        <v>112</v>
      </c>
      <c r="C24">
        <v>884903105</v>
      </c>
      <c r="D24">
        <v>2889371</v>
      </c>
      <c r="E24" t="s">
        <v>113</v>
      </c>
      <c r="F24">
        <v>1.42</v>
      </c>
      <c r="G24">
        <v>64</v>
      </c>
      <c r="H24">
        <v>56</v>
      </c>
      <c r="I24" s="1">
        <v>67</v>
      </c>
      <c r="J24" s="2">
        <v>67</v>
      </c>
      <c r="K24">
        <f>IF('XEN Holdings'!$E$2=Lookups!$A$2,'XEN Holdings'!F24*'XEN Holdings'!G24,IF('XEN Holdings'!$E$2=Lookups!$A$3,'XEN Holdings'!F24*'XEN Holdings'!H24,IF('XEN Holdings'!$E$2=Lookups!$A$4,'XEN Holdings'!F24*'XEN Holdings'!I24,'XEN Holdings'!F24*'XEN Holdings'!J24)))</f>
        <v>90.88</v>
      </c>
      <c r="L24" t="s">
        <v>206</v>
      </c>
      <c r="M24" t="s">
        <v>114</v>
      </c>
    </row>
    <row r="25" spans="2:13">
      <c r="B25" t="s">
        <v>115</v>
      </c>
      <c r="C25">
        <v>539481101</v>
      </c>
      <c r="D25">
        <v>2521800</v>
      </c>
      <c r="E25" t="s">
        <v>116</v>
      </c>
      <c r="F25">
        <v>1.3</v>
      </c>
      <c r="G25">
        <v>66</v>
      </c>
      <c r="H25">
        <v>69</v>
      </c>
      <c r="I25" s="1">
        <v>62</v>
      </c>
      <c r="J25" s="2">
        <v>66</v>
      </c>
      <c r="K25">
        <f>IF('XEN Holdings'!$E$2=Lookups!$A$2,'XEN Holdings'!F25*'XEN Holdings'!G25,IF('XEN Holdings'!$E$2=Lookups!$A$3,'XEN Holdings'!F25*'XEN Holdings'!H25,IF('XEN Holdings'!$E$2=Lookups!$A$4,'XEN Holdings'!F25*'XEN Holdings'!I25,'XEN Holdings'!F25*'XEN Holdings'!J25)))</f>
        <v>85.8</v>
      </c>
      <c r="L25" t="s">
        <v>206</v>
      </c>
      <c r="M25" t="s">
        <v>35</v>
      </c>
    </row>
    <row r="26" spans="2:13">
      <c r="B26" t="s">
        <v>118</v>
      </c>
      <c r="C26">
        <v>453038408</v>
      </c>
      <c r="D26">
        <v>2454241</v>
      </c>
      <c r="E26" t="s">
        <v>119</v>
      </c>
      <c r="F26">
        <v>1.3</v>
      </c>
      <c r="G26">
        <v>67</v>
      </c>
      <c r="H26">
        <v>63</v>
      </c>
      <c r="I26" s="1">
        <v>73</v>
      </c>
      <c r="J26" s="2">
        <v>65</v>
      </c>
      <c r="K26">
        <f>IF('XEN Holdings'!$E$2=Lookups!$A$2,'XEN Holdings'!F26*'XEN Holdings'!G26,IF('XEN Holdings'!$E$2=Lookups!$A$3,'XEN Holdings'!F26*'XEN Holdings'!H26,IF('XEN Holdings'!$E$2=Lookups!$A$4,'XEN Holdings'!F26*'XEN Holdings'!I26,'XEN Holdings'!F26*'XEN Holdings'!J26)))</f>
        <v>87.100000000000009</v>
      </c>
      <c r="L26" t="s">
        <v>203</v>
      </c>
      <c r="M26" t="s">
        <v>35</v>
      </c>
    </row>
    <row r="27" spans="2:13">
      <c r="B27" t="s">
        <v>120</v>
      </c>
      <c r="C27" t="s">
        <v>121</v>
      </c>
      <c r="D27" t="s">
        <v>122</v>
      </c>
      <c r="E27" t="s">
        <v>123</v>
      </c>
      <c r="F27">
        <v>1.1599999999999999</v>
      </c>
      <c r="G27">
        <v>64</v>
      </c>
      <c r="H27">
        <v>53</v>
      </c>
      <c r="I27" s="1">
        <v>66</v>
      </c>
      <c r="J27" s="2">
        <v>79</v>
      </c>
      <c r="K27">
        <f>IF('XEN Holdings'!$E$2=Lookups!$A$2,'XEN Holdings'!F27*'XEN Holdings'!G27,IF('XEN Holdings'!$E$2=Lookups!$A$3,'XEN Holdings'!F27*'XEN Holdings'!H27,IF('XEN Holdings'!$E$2=Lookups!$A$4,'XEN Holdings'!F27*'XEN Holdings'!I27,'XEN Holdings'!F27*'XEN Holdings'!J27)))</f>
        <v>74.239999999999995</v>
      </c>
      <c r="L27" t="s">
        <v>206</v>
      </c>
      <c r="M27" t="s">
        <v>35</v>
      </c>
    </row>
    <row r="28" spans="2:13">
      <c r="B28" t="s">
        <v>124</v>
      </c>
      <c r="C28">
        <v>335934105</v>
      </c>
      <c r="D28">
        <v>2347608</v>
      </c>
      <c r="E28" t="s">
        <v>125</v>
      </c>
      <c r="F28">
        <v>1.1100000000000001</v>
      </c>
      <c r="G28">
        <v>58</v>
      </c>
      <c r="H28">
        <v>46</v>
      </c>
      <c r="I28" s="1">
        <v>67</v>
      </c>
      <c r="J28" s="2">
        <v>61</v>
      </c>
      <c r="K28">
        <f>IF('XEN Holdings'!$E$2=Lookups!$A$2,'XEN Holdings'!F28*'XEN Holdings'!G28,IF('XEN Holdings'!$E$2=Lookups!$A$3,'XEN Holdings'!F28*'XEN Holdings'!H28,IF('XEN Holdings'!$E$2=Lookups!$A$4,'XEN Holdings'!F28*'XEN Holdings'!I28,'XEN Holdings'!F28*'XEN Holdings'!J28)))</f>
        <v>64.38000000000001</v>
      </c>
      <c r="L28" t="s">
        <v>205</v>
      </c>
      <c r="M28" t="s">
        <v>126</v>
      </c>
    </row>
    <row r="29" spans="2:13">
      <c r="B29" t="s">
        <v>139</v>
      </c>
      <c r="C29">
        <v>136681202</v>
      </c>
      <c r="D29">
        <v>2172286</v>
      </c>
      <c r="E29" t="s">
        <v>140</v>
      </c>
      <c r="F29">
        <v>0.91</v>
      </c>
      <c r="G29">
        <v>67</v>
      </c>
      <c r="H29">
        <v>67</v>
      </c>
      <c r="I29" s="1">
        <v>65</v>
      </c>
      <c r="J29" s="2">
        <v>68</v>
      </c>
      <c r="K29">
        <f>IF('XEN Holdings'!$E$2=Lookups!$A$2,'XEN Holdings'!F29*'XEN Holdings'!G29,IF('XEN Holdings'!$E$2=Lookups!$A$3,'XEN Holdings'!F29*'XEN Holdings'!H29,IF('XEN Holdings'!$E$2=Lookups!$A$4,'XEN Holdings'!F29*'XEN Holdings'!I29,'XEN Holdings'!F29*'XEN Holdings'!J29)))</f>
        <v>60.97</v>
      </c>
      <c r="L29" t="s">
        <v>206</v>
      </c>
      <c r="M29" t="s">
        <v>35</v>
      </c>
    </row>
    <row r="30" spans="2:13">
      <c r="B30" t="s">
        <v>141</v>
      </c>
      <c r="C30" t="s">
        <v>142</v>
      </c>
      <c r="D30" t="s">
        <v>143</v>
      </c>
      <c r="E30" t="s">
        <v>144</v>
      </c>
      <c r="F30">
        <v>0.84</v>
      </c>
      <c r="G30">
        <v>66</v>
      </c>
      <c r="H30">
        <v>56</v>
      </c>
      <c r="I30" s="1">
        <v>72</v>
      </c>
      <c r="J30" s="2">
        <v>69</v>
      </c>
      <c r="K30">
        <f>IF('XEN Holdings'!$E$2=Lookups!$A$2,'XEN Holdings'!F30*'XEN Holdings'!G30,IF('XEN Holdings'!$E$2=Lookups!$A$3,'XEN Holdings'!F30*'XEN Holdings'!H30,IF('XEN Holdings'!$E$2=Lookups!$A$4,'XEN Holdings'!F30*'XEN Holdings'!I30,'XEN Holdings'!F30*'XEN Holdings'!J30)))</f>
        <v>55.44</v>
      </c>
      <c r="L30" t="s">
        <v>203</v>
      </c>
      <c r="M30" t="s">
        <v>35</v>
      </c>
    </row>
    <row r="31" spans="2:13">
      <c r="B31" t="s">
        <v>145</v>
      </c>
      <c r="C31" s="3">
        <v>1.3643E+109</v>
      </c>
      <c r="D31" t="s">
        <v>146</v>
      </c>
      <c r="E31" t="s">
        <v>147</v>
      </c>
      <c r="F31">
        <v>0.82</v>
      </c>
      <c r="G31">
        <v>67</v>
      </c>
      <c r="H31">
        <v>60</v>
      </c>
      <c r="I31" s="1">
        <v>73</v>
      </c>
      <c r="J31" s="2">
        <v>67</v>
      </c>
      <c r="K31">
        <f>IF('XEN Holdings'!$E$2=Lookups!$A$2,'XEN Holdings'!F31*'XEN Holdings'!G31,IF('XEN Holdings'!$E$2=Lookups!$A$3,'XEN Holdings'!F31*'XEN Holdings'!H31,IF('XEN Holdings'!$E$2=Lookups!$A$4,'XEN Holdings'!F31*'XEN Holdings'!I31,'XEN Holdings'!F31*'XEN Holdings'!J31)))</f>
        <v>54.94</v>
      </c>
      <c r="L31" t="s">
        <v>203</v>
      </c>
      <c r="M31" t="s">
        <v>35</v>
      </c>
    </row>
    <row r="32" spans="2:13">
      <c r="B32" t="s">
        <v>148</v>
      </c>
      <c r="C32">
        <v>878742204</v>
      </c>
      <c r="D32">
        <v>2124533</v>
      </c>
      <c r="E32" t="s">
        <v>149</v>
      </c>
      <c r="F32">
        <v>0.81</v>
      </c>
      <c r="G32">
        <v>79</v>
      </c>
      <c r="H32">
        <v>68</v>
      </c>
      <c r="I32" s="1">
        <v>84</v>
      </c>
      <c r="J32" s="2">
        <v>86</v>
      </c>
      <c r="K32">
        <f>IF('XEN Holdings'!$E$2=Lookups!$A$2,'XEN Holdings'!F32*'XEN Holdings'!G32,IF('XEN Holdings'!$E$2=Lookups!$A$3,'XEN Holdings'!F32*'XEN Holdings'!H32,IF('XEN Holdings'!$E$2=Lookups!$A$4,'XEN Holdings'!F32*'XEN Holdings'!I32,'XEN Holdings'!F32*'XEN Holdings'!J32)))</f>
        <v>63.99</v>
      </c>
      <c r="L32" t="s">
        <v>205</v>
      </c>
      <c r="M32" t="s">
        <v>35</v>
      </c>
    </row>
    <row r="33" spans="2:13">
      <c r="B33" t="s">
        <v>163</v>
      </c>
      <c r="C33">
        <v>375916103</v>
      </c>
      <c r="D33">
        <v>2254645</v>
      </c>
      <c r="E33" t="s">
        <v>164</v>
      </c>
      <c r="F33">
        <v>0.74</v>
      </c>
      <c r="G33">
        <v>75</v>
      </c>
      <c r="H33">
        <v>63</v>
      </c>
      <c r="I33" s="1">
        <v>83</v>
      </c>
      <c r="J33" s="2">
        <v>78</v>
      </c>
      <c r="K33">
        <f>IF('XEN Holdings'!$E$2=Lookups!$A$2,'XEN Holdings'!F33*'XEN Holdings'!G33,IF('XEN Holdings'!$E$2=Lookups!$A$3,'XEN Holdings'!F33*'XEN Holdings'!H33,IF('XEN Holdings'!$E$2=Lookups!$A$4,'XEN Holdings'!F33*'XEN Holdings'!I33,'XEN Holdings'!F33*'XEN Holdings'!J33)))</f>
        <v>55.5</v>
      </c>
      <c r="L33" t="s">
        <v>207</v>
      </c>
      <c r="M33" t="s">
        <v>35</v>
      </c>
    </row>
    <row r="34" spans="2:13">
      <c r="B34" t="s">
        <v>168</v>
      </c>
      <c r="C34">
        <v>8474108</v>
      </c>
      <c r="D34">
        <v>2009823</v>
      </c>
      <c r="E34" t="s">
        <v>169</v>
      </c>
      <c r="F34">
        <v>0.68</v>
      </c>
      <c r="G34">
        <v>66</v>
      </c>
      <c r="H34">
        <v>64</v>
      </c>
      <c r="I34" s="1">
        <v>61</v>
      </c>
      <c r="J34" s="2">
        <v>74</v>
      </c>
      <c r="K34">
        <f>IF('XEN Holdings'!$E$2=Lookups!$A$2,'XEN Holdings'!F34*'XEN Holdings'!G34,IF('XEN Holdings'!$E$2=Lookups!$A$3,'XEN Holdings'!F34*'XEN Holdings'!H34,IF('XEN Holdings'!$E$2=Lookups!$A$4,'XEN Holdings'!F34*'XEN Holdings'!I34,'XEN Holdings'!F34*'XEN Holdings'!J34)))</f>
        <v>44.88</v>
      </c>
      <c r="L34" t="s">
        <v>205</v>
      </c>
      <c r="M34" t="s">
        <v>35</v>
      </c>
    </row>
    <row r="35" spans="2:13">
      <c r="B35" t="s">
        <v>170</v>
      </c>
      <c r="C35" s="3">
        <v>8.7425000000000003E+107</v>
      </c>
      <c r="D35">
        <v>2068299</v>
      </c>
      <c r="E35" t="s">
        <v>171</v>
      </c>
      <c r="F35">
        <v>0.68</v>
      </c>
      <c r="G35">
        <v>74</v>
      </c>
      <c r="H35">
        <v>59</v>
      </c>
      <c r="I35" s="1">
        <v>78</v>
      </c>
      <c r="J35" s="2">
        <v>91</v>
      </c>
      <c r="K35">
        <f>IF('XEN Holdings'!$E$2=Lookups!$A$2,'XEN Holdings'!F35*'XEN Holdings'!G35,IF('XEN Holdings'!$E$2=Lookups!$A$3,'XEN Holdings'!F35*'XEN Holdings'!H35,IF('XEN Holdings'!$E$2=Lookups!$A$4,'XEN Holdings'!F35*'XEN Holdings'!I35,'XEN Holdings'!F35*'XEN Holdings'!J35)))</f>
        <v>50.32</v>
      </c>
      <c r="L35" t="s">
        <v>203</v>
      </c>
      <c r="M35" t="s">
        <v>35</v>
      </c>
    </row>
    <row r="36" spans="2:13">
      <c r="B36" t="s">
        <v>208</v>
      </c>
      <c r="C36" t="s">
        <v>209</v>
      </c>
      <c r="D36">
        <v>2654416</v>
      </c>
      <c r="E36" t="s">
        <v>210</v>
      </c>
      <c r="F36">
        <v>0.6</v>
      </c>
      <c r="G36" s="9">
        <v>58</v>
      </c>
      <c r="H36" s="9">
        <v>47</v>
      </c>
      <c r="I36" s="9">
        <v>60</v>
      </c>
      <c r="J36" s="9">
        <v>72</v>
      </c>
      <c r="K36">
        <f>IF('XEN Holdings'!$E$2=Lookups!$A$2,'XEN Holdings'!F36*'XEN Holdings'!G36,IF('XEN Holdings'!$E$2=Lookups!$A$3,'XEN Holdings'!F36*'XEN Holdings'!H36,IF('XEN Holdings'!$E$2=Lookups!$A$4,'XEN Holdings'!F36*'XEN Holdings'!I36,'XEN Holdings'!F36*'XEN Holdings'!J36)))</f>
        <v>34.799999999999997</v>
      </c>
      <c r="L36" t="s">
        <v>205</v>
      </c>
      <c r="M36" t="s">
        <v>35</v>
      </c>
    </row>
    <row r="37" spans="2:13">
      <c r="B37" t="s">
        <v>175</v>
      </c>
      <c r="C37">
        <v>97751200</v>
      </c>
      <c r="D37">
        <v>2109723</v>
      </c>
      <c r="E37" t="s">
        <v>176</v>
      </c>
      <c r="F37">
        <v>0.56000000000000005</v>
      </c>
      <c r="G37" s="9">
        <v>78</v>
      </c>
      <c r="H37" s="9">
        <v>81</v>
      </c>
      <c r="I37" s="1">
        <v>82</v>
      </c>
      <c r="J37" s="10">
        <v>71</v>
      </c>
      <c r="K37">
        <f>IF('XEN Holdings'!$E$2=Lookups!$A$2,'XEN Holdings'!F37*'XEN Holdings'!G37,IF('XEN Holdings'!$E$2=Lookups!$A$3,'XEN Holdings'!F37*'XEN Holdings'!H37,IF('XEN Holdings'!$E$2=Lookups!$A$4,'XEN Holdings'!F37*'XEN Holdings'!I37,'XEN Holdings'!F37*'XEN Holdings'!J37)))</f>
        <v>43.680000000000007</v>
      </c>
      <c r="L37" t="s">
        <v>42</v>
      </c>
      <c r="M37" t="s">
        <v>35</v>
      </c>
    </row>
    <row r="38" spans="2:13">
      <c r="B38" t="s">
        <v>177</v>
      </c>
      <c r="C38" t="s">
        <v>178</v>
      </c>
      <c r="D38" t="s">
        <v>179</v>
      </c>
      <c r="E38" t="s">
        <v>180</v>
      </c>
      <c r="F38">
        <v>0.56000000000000005</v>
      </c>
      <c r="G38" s="9">
        <v>65</v>
      </c>
      <c r="H38" s="9">
        <v>62</v>
      </c>
      <c r="I38" s="1">
        <v>67</v>
      </c>
      <c r="J38" s="10">
        <v>67</v>
      </c>
      <c r="K38">
        <f>IF('XEN Holdings'!$E$2=Lookups!$A$2,'XEN Holdings'!F38*'XEN Holdings'!G38,IF('XEN Holdings'!$E$2=Lookups!$A$3,'XEN Holdings'!F38*'XEN Holdings'!H38,IF('XEN Holdings'!$E$2=Lookups!$A$4,'XEN Holdings'!F38*'XEN Holdings'!I38,'XEN Holdings'!F38*'XEN Holdings'!J38)))</f>
        <v>36.400000000000006</v>
      </c>
      <c r="L38" t="s">
        <v>211</v>
      </c>
      <c r="M38" t="s">
        <v>35</v>
      </c>
    </row>
    <row r="39" spans="2:13">
      <c r="B39" t="s">
        <v>184</v>
      </c>
      <c r="C39" t="s">
        <v>185</v>
      </c>
      <c r="D39">
        <v>2219279</v>
      </c>
      <c r="E39" t="s">
        <v>186</v>
      </c>
      <c r="F39">
        <v>0.54</v>
      </c>
      <c r="G39" s="9">
        <v>67</v>
      </c>
      <c r="H39" s="9">
        <v>67</v>
      </c>
      <c r="I39" s="1">
        <v>66</v>
      </c>
      <c r="J39" s="10">
        <v>67</v>
      </c>
      <c r="K39">
        <f>IF('XEN Holdings'!$E$2=Lookups!$A$2,'XEN Holdings'!F39*'XEN Holdings'!G39,IF('XEN Holdings'!$E$2=Lookups!$A$3,'XEN Holdings'!F39*'XEN Holdings'!H39,IF('XEN Holdings'!$E$2=Lookups!$A$4,'XEN Holdings'!F39*'XEN Holdings'!I39,'XEN Holdings'!F39*'XEN Holdings'!J39)))</f>
        <v>36.18</v>
      </c>
      <c r="L39" t="s">
        <v>205</v>
      </c>
      <c r="M39" t="s">
        <v>187</v>
      </c>
    </row>
    <row r="40" spans="2:13">
      <c r="B40" t="s">
        <v>212</v>
      </c>
      <c r="C40">
        <v>552704108</v>
      </c>
      <c r="D40" t="s">
        <v>213</v>
      </c>
      <c r="E40" t="s">
        <v>214</v>
      </c>
      <c r="F40">
        <v>0.43</v>
      </c>
      <c r="G40" s="9">
        <v>55</v>
      </c>
      <c r="H40" s="9">
        <v>47</v>
      </c>
      <c r="I40" s="9">
        <v>56</v>
      </c>
      <c r="J40" s="9">
        <v>64</v>
      </c>
      <c r="K40">
        <f>IF('XEN Holdings'!$E$2=Lookups!$A$2,'XEN Holdings'!F40*'XEN Holdings'!G40,IF('XEN Holdings'!$E$2=Lookups!$A$3,'XEN Holdings'!F40*'XEN Holdings'!H40,IF('XEN Holdings'!$E$2=Lookups!$A$4,'XEN Holdings'!F40*'XEN Holdings'!I40,'XEN Holdings'!F40*'XEN Holdings'!J40)))</f>
        <v>23.65</v>
      </c>
      <c r="L40" t="s">
        <v>203</v>
      </c>
      <c r="M40" t="s">
        <v>35</v>
      </c>
    </row>
    <row r="41" spans="2:13">
      <c r="B41" t="s">
        <v>215</v>
      </c>
      <c r="C41">
        <v>374825206</v>
      </c>
      <c r="D41" t="s">
        <v>216</v>
      </c>
      <c r="E41" t="s">
        <v>217</v>
      </c>
      <c r="F41">
        <v>0.4</v>
      </c>
      <c r="G41" s="9">
        <v>61</v>
      </c>
      <c r="H41" s="9">
        <v>48</v>
      </c>
      <c r="I41" s="9">
        <v>63</v>
      </c>
      <c r="J41" s="9">
        <v>77</v>
      </c>
      <c r="K41">
        <f>IF('XEN Holdings'!$E$2=Lookups!$A$2,'XEN Holdings'!F41*'XEN Holdings'!G41,IF('XEN Holdings'!$E$2=Lookups!$A$3,'XEN Holdings'!F41*'XEN Holdings'!H41,IF('XEN Holdings'!$E$2=Lookups!$A$4,'XEN Holdings'!F41*'XEN Holdings'!I41,'XEN Holdings'!F41*'XEN Holdings'!J41)))</f>
        <v>24.400000000000002</v>
      </c>
      <c r="L41" t="s">
        <v>203</v>
      </c>
      <c r="M41" t="s">
        <v>35</v>
      </c>
    </row>
    <row r="42" spans="2:13">
      <c r="B42" t="s">
        <v>190</v>
      </c>
      <c r="C42">
        <v>496902404</v>
      </c>
      <c r="D42" t="s">
        <v>191</v>
      </c>
      <c r="E42" t="s">
        <v>192</v>
      </c>
      <c r="F42">
        <v>0.34</v>
      </c>
      <c r="G42" s="9">
        <v>76</v>
      </c>
      <c r="H42" s="9">
        <v>65</v>
      </c>
      <c r="I42" s="1">
        <v>79</v>
      </c>
      <c r="J42" s="10">
        <v>88</v>
      </c>
      <c r="K42">
        <f>IF('XEN Holdings'!$E$2=Lookups!$A$2,'XEN Holdings'!F42*'XEN Holdings'!G42,IF('XEN Holdings'!$E$2=Lookups!$A$3,'XEN Holdings'!F42*'XEN Holdings'!H42,IF('XEN Holdings'!$E$2=Lookups!$A$4,'XEN Holdings'!F42*'XEN Holdings'!I42,'XEN Holdings'!F42*'XEN Holdings'!J42)))</f>
        <v>25.840000000000003</v>
      </c>
      <c r="L42" t="s">
        <v>205</v>
      </c>
      <c r="M42" t="s">
        <v>35</v>
      </c>
    </row>
    <row r="43" spans="2:13">
      <c r="B43" t="s">
        <v>218</v>
      </c>
      <c r="C43" t="s">
        <v>219</v>
      </c>
      <c r="D43">
        <v>2854238</v>
      </c>
      <c r="E43" t="s">
        <v>220</v>
      </c>
      <c r="F43">
        <v>0.33</v>
      </c>
      <c r="G43" s="9">
        <v>72</v>
      </c>
      <c r="H43" s="9">
        <v>78</v>
      </c>
      <c r="I43" s="9">
        <v>61</v>
      </c>
      <c r="J43" s="9">
        <v>78</v>
      </c>
      <c r="K43">
        <f>IF('XEN Holdings'!$E$2=Lookups!$A$2,'XEN Holdings'!F43*'XEN Holdings'!G43,IF('XEN Holdings'!$E$2=Lookups!$A$3,'XEN Holdings'!F43*'XEN Holdings'!H43,IF('XEN Holdings'!$E$2=Lookups!$A$4,'XEN Holdings'!F43*'XEN Holdings'!I43,'XEN Holdings'!F43*'XEN Holdings'!J43)))</f>
        <v>23.76</v>
      </c>
      <c r="L43" t="s">
        <v>42</v>
      </c>
      <c r="M43" t="s">
        <v>35</v>
      </c>
    </row>
    <row r="44" spans="2:13">
      <c r="B44" t="s">
        <v>193</v>
      </c>
      <c r="C44">
        <v>292766102</v>
      </c>
      <c r="D44" t="s">
        <v>194</v>
      </c>
      <c r="E44" t="s">
        <v>195</v>
      </c>
      <c r="F44">
        <v>0.33</v>
      </c>
      <c r="G44" s="9">
        <v>60</v>
      </c>
      <c r="H44" s="9">
        <v>57</v>
      </c>
      <c r="I44" s="1">
        <v>57</v>
      </c>
      <c r="J44" s="10">
        <v>68</v>
      </c>
      <c r="K44">
        <f>IF('XEN Holdings'!$E$2=Lookups!$A$2,'XEN Holdings'!F44*'XEN Holdings'!G44,IF('XEN Holdings'!$E$2=Lookups!$A$3,'XEN Holdings'!F44*'XEN Holdings'!H44,IF('XEN Holdings'!$E$2=Lookups!$A$4,'XEN Holdings'!F44*'XEN Holdings'!I44,'XEN Holdings'!F44*'XEN Holdings'!J44)))</f>
        <v>19.8</v>
      </c>
      <c r="L44" t="s">
        <v>203</v>
      </c>
      <c r="M44" t="s">
        <v>35</v>
      </c>
    </row>
    <row r="45" spans="2:13">
      <c r="B45" t="s">
        <v>221</v>
      </c>
      <c r="C45" t="s">
        <v>152</v>
      </c>
      <c r="D45" t="s">
        <v>222</v>
      </c>
      <c r="E45" t="s">
        <v>223</v>
      </c>
      <c r="F45">
        <v>0.32</v>
      </c>
      <c r="G45" s="9">
        <v>74</v>
      </c>
      <c r="H45" s="9">
        <v>70</v>
      </c>
      <c r="I45" s="9">
        <v>75</v>
      </c>
      <c r="J45" s="9">
        <v>77</v>
      </c>
      <c r="K45">
        <f>IF('XEN Holdings'!$E$2=Lookups!$A$2,'XEN Holdings'!F45*'XEN Holdings'!G45,IF('XEN Holdings'!$E$2=Lookups!$A$3,'XEN Holdings'!F45*'XEN Holdings'!H45,IF('XEN Holdings'!$E$2=Lookups!$A$4,'XEN Holdings'!F45*'XEN Holdings'!I45,'XEN Holdings'!F45*'XEN Holdings'!J45)))</f>
        <v>23.68</v>
      </c>
      <c r="L45" t="s">
        <v>203</v>
      </c>
      <c r="M45" t="s">
        <v>35</v>
      </c>
    </row>
    <row r="46" spans="2:13">
      <c r="B46" t="s">
        <v>196</v>
      </c>
      <c r="C46" t="s">
        <v>197</v>
      </c>
      <c r="D46">
        <v>2901628</v>
      </c>
      <c r="E46" t="s">
        <v>198</v>
      </c>
      <c r="F46">
        <v>0.3</v>
      </c>
      <c r="G46" s="9">
        <v>70</v>
      </c>
      <c r="H46" s="9">
        <v>64</v>
      </c>
      <c r="I46" s="1">
        <v>75</v>
      </c>
      <c r="J46" s="10">
        <v>74</v>
      </c>
      <c r="K46">
        <f>IF('XEN Holdings'!$E$2=Lookups!$A$2,'XEN Holdings'!F46*'XEN Holdings'!G46,IF('XEN Holdings'!$E$2=Lookups!$A$3,'XEN Holdings'!F46*'XEN Holdings'!H46,IF('XEN Holdings'!$E$2=Lookups!$A$4,'XEN Holdings'!F46*'XEN Holdings'!I46,'XEN Holdings'!F46*'XEN Holdings'!J46)))</f>
        <v>21</v>
      </c>
      <c r="L46" t="s">
        <v>160</v>
      </c>
      <c r="M46" t="s">
        <v>35</v>
      </c>
    </row>
    <row r="47" spans="2:13">
      <c r="B47" t="s">
        <v>224</v>
      </c>
      <c r="C47" t="s">
        <v>225</v>
      </c>
      <c r="D47" t="s">
        <v>226</v>
      </c>
      <c r="E47" t="s">
        <v>227</v>
      </c>
      <c r="F47">
        <v>0.27</v>
      </c>
      <c r="G47" s="9">
        <v>57</v>
      </c>
      <c r="H47" s="9">
        <v>52</v>
      </c>
      <c r="I47" s="9">
        <v>52</v>
      </c>
      <c r="J47" s="9">
        <v>72</v>
      </c>
      <c r="K47">
        <f>IF('XEN Holdings'!$E$2=Lookups!$A$2,'XEN Holdings'!F47*'XEN Holdings'!G47,IF('XEN Holdings'!$E$2=Lookups!$A$3,'XEN Holdings'!F47*'XEN Holdings'!H47,IF('XEN Holdings'!$E$2=Lookups!$A$4,'XEN Holdings'!F47*'XEN Holdings'!I47,'XEN Holdings'!F47*'XEN Holdings'!J47)))</f>
        <v>15.39</v>
      </c>
      <c r="L47" t="s">
        <v>203</v>
      </c>
      <c r="M47" t="s">
        <v>35</v>
      </c>
    </row>
    <row r="48" spans="2:13">
      <c r="B48" t="s">
        <v>228</v>
      </c>
      <c r="C48">
        <v>550372106</v>
      </c>
      <c r="D48">
        <v>2866857</v>
      </c>
      <c r="E48" t="s">
        <v>229</v>
      </c>
      <c r="F48">
        <v>0.26</v>
      </c>
      <c r="G48" s="9">
        <v>62</v>
      </c>
      <c r="H48" s="9">
        <v>62</v>
      </c>
      <c r="I48" s="9">
        <v>58</v>
      </c>
      <c r="J48" s="9">
        <v>66</v>
      </c>
      <c r="K48">
        <f>IF('XEN Holdings'!$E$2=Lookups!$A$2,'XEN Holdings'!F48*'XEN Holdings'!G48,IF('XEN Holdings'!$E$2=Lookups!$A$3,'XEN Holdings'!F48*'XEN Holdings'!H48,IF('XEN Holdings'!$E$2=Lookups!$A$4,'XEN Holdings'!F48*'XEN Holdings'!I48,'XEN Holdings'!F48*'XEN Holdings'!J48)))</f>
        <v>16.12</v>
      </c>
      <c r="L48" t="s">
        <v>205</v>
      </c>
      <c r="M48" t="s">
        <v>35</v>
      </c>
    </row>
    <row r="49" spans="2:13">
      <c r="B49" t="s">
        <v>199</v>
      </c>
      <c r="C49">
        <v>707887105</v>
      </c>
      <c r="D49" t="s">
        <v>200</v>
      </c>
      <c r="E49" t="s">
        <v>201</v>
      </c>
      <c r="F49">
        <v>0.25</v>
      </c>
      <c r="G49" s="9">
        <v>59</v>
      </c>
      <c r="H49" s="9">
        <v>52</v>
      </c>
      <c r="I49" s="1">
        <v>60</v>
      </c>
      <c r="J49" s="10">
        <v>70</v>
      </c>
      <c r="K49">
        <f>IF('XEN Holdings'!$E$2=Lookups!$A$2,'XEN Holdings'!F49*'XEN Holdings'!G49,IF('XEN Holdings'!$E$2=Lookups!$A$3,'XEN Holdings'!F49*'XEN Holdings'!H49,IF('XEN Holdings'!$E$2=Lookups!$A$4,'XEN Holdings'!F49*'XEN Holdings'!I49,'XEN Holdings'!F49*'XEN Holdings'!J49)))</f>
        <v>14.75</v>
      </c>
      <c r="L49" t="s">
        <v>203</v>
      </c>
      <c r="M49" t="s">
        <v>35</v>
      </c>
    </row>
    <row r="50" spans="2:13">
      <c r="B50" t="s">
        <v>230</v>
      </c>
      <c r="C50">
        <v>644535106</v>
      </c>
      <c r="D50">
        <v>2826947</v>
      </c>
      <c r="E50" t="s">
        <v>231</v>
      </c>
      <c r="F50">
        <v>0.24</v>
      </c>
      <c r="G50" s="9">
        <v>67</v>
      </c>
      <c r="H50" s="9">
        <v>62</v>
      </c>
      <c r="I50" s="9">
        <v>67</v>
      </c>
      <c r="J50" s="9">
        <v>74</v>
      </c>
      <c r="K50">
        <f>IF('XEN Holdings'!$E$2=Lookups!$A$2,'XEN Holdings'!F50*'XEN Holdings'!G50,IF('XEN Holdings'!$E$2=Lookups!$A$3,'XEN Holdings'!F50*'XEN Holdings'!H50,IF('XEN Holdings'!$E$2=Lookups!$A$4,'XEN Holdings'!F50*'XEN Holdings'!I50,'XEN Holdings'!F50*'XEN Holdings'!J50)))</f>
        <v>16.079999999999998</v>
      </c>
      <c r="L50" t="s">
        <v>205</v>
      </c>
      <c r="M50" t="s">
        <v>35</v>
      </c>
    </row>
    <row r="51" spans="2:13">
      <c r="B51" t="s">
        <v>232</v>
      </c>
      <c r="C51">
        <v>563486109</v>
      </c>
      <c r="D51">
        <v>2561572</v>
      </c>
      <c r="E51" t="s">
        <v>233</v>
      </c>
      <c r="F51">
        <v>0.22</v>
      </c>
      <c r="G51" s="9">
        <v>69</v>
      </c>
      <c r="H51" s="9">
        <v>71</v>
      </c>
      <c r="I51" s="9">
        <v>62</v>
      </c>
      <c r="J51" s="9">
        <v>78</v>
      </c>
      <c r="K51">
        <f>IF('XEN Holdings'!$E$2=Lookups!$A$2,'XEN Holdings'!F51*'XEN Holdings'!G51,IF('XEN Holdings'!$E$2=Lookups!$A$3,'XEN Holdings'!F51*'XEN Holdings'!H51,IF('XEN Holdings'!$E$2=Lookups!$A$4,'XEN Holdings'!F51*'XEN Holdings'!I51,'XEN Holdings'!F51*'XEN Holdings'!J51)))</f>
        <v>15.18</v>
      </c>
      <c r="L51" t="s">
        <v>204</v>
      </c>
      <c r="M51" t="s">
        <v>35</v>
      </c>
    </row>
    <row r="52" spans="2:13">
      <c r="B52" t="s">
        <v>234</v>
      </c>
      <c r="C52">
        <v>891102105</v>
      </c>
      <c r="D52">
        <v>2897103</v>
      </c>
      <c r="E52" t="s">
        <v>235</v>
      </c>
      <c r="F52">
        <v>0.2</v>
      </c>
      <c r="G52" s="9">
        <v>59</v>
      </c>
      <c r="H52" s="9">
        <v>60</v>
      </c>
      <c r="I52" s="9">
        <v>49</v>
      </c>
      <c r="J52" s="9">
        <v>73</v>
      </c>
      <c r="K52">
        <f>IF('XEN Holdings'!$E$2=Lookups!$A$2,'XEN Holdings'!F52*'XEN Holdings'!G52,IF('XEN Holdings'!$E$2=Lookups!$A$3,'XEN Holdings'!F52*'XEN Holdings'!H52,IF('XEN Holdings'!$E$2=Lookups!$A$4,'XEN Holdings'!F52*'XEN Holdings'!I52,'XEN Holdings'!F52*'XEN Holdings'!J52)))</f>
        <v>11.8</v>
      </c>
      <c r="L52" t="s">
        <v>42</v>
      </c>
      <c r="M52" t="s">
        <v>35</v>
      </c>
    </row>
    <row r="53" spans="2:13">
      <c r="B53" t="s">
        <v>236</v>
      </c>
      <c r="C53">
        <v>137576104</v>
      </c>
      <c r="D53" t="s">
        <v>237</v>
      </c>
      <c r="E53" t="s">
        <v>238</v>
      </c>
      <c r="F53">
        <v>0.19</v>
      </c>
      <c r="G53" s="9">
        <v>56</v>
      </c>
      <c r="H53" s="9">
        <v>56</v>
      </c>
      <c r="I53" s="9">
        <v>53</v>
      </c>
      <c r="J53" s="9">
        <v>58</v>
      </c>
      <c r="K53">
        <f>IF('XEN Holdings'!$E$2=Lookups!$A$2,'XEN Holdings'!F53*'XEN Holdings'!G53,IF('XEN Holdings'!$E$2=Lookups!$A$3,'XEN Holdings'!F53*'XEN Holdings'!H53,IF('XEN Holdings'!$E$2=Lookups!$A$4,'XEN Holdings'!F53*'XEN Holdings'!I53,'XEN Holdings'!F53*'XEN Holdings'!J53)))</f>
        <v>10.64</v>
      </c>
      <c r="L53" t="s">
        <v>205</v>
      </c>
      <c r="M53" t="s">
        <v>35</v>
      </c>
    </row>
    <row r="54" spans="2:13">
      <c r="B54" t="s">
        <v>239</v>
      </c>
      <c r="C54" t="s">
        <v>240</v>
      </c>
      <c r="D54">
        <v>2263362</v>
      </c>
      <c r="E54" t="s">
        <v>241</v>
      </c>
      <c r="F54">
        <v>0.18</v>
      </c>
      <c r="G54" s="9">
        <v>79</v>
      </c>
      <c r="H54" s="9">
        <v>79</v>
      </c>
      <c r="I54" s="9">
        <v>77</v>
      </c>
      <c r="J54" s="9">
        <v>84</v>
      </c>
      <c r="K54">
        <f>IF('XEN Holdings'!$E$2=Lookups!$A$2,'XEN Holdings'!F54*'XEN Holdings'!G54,IF('XEN Holdings'!$E$2=Lookups!$A$3,'XEN Holdings'!F54*'XEN Holdings'!H54,IF('XEN Holdings'!$E$2=Lookups!$A$4,'XEN Holdings'!F54*'XEN Holdings'!I54,'XEN Holdings'!F54*'XEN Holdings'!J54)))</f>
        <v>14.219999999999999</v>
      </c>
      <c r="L54" t="s">
        <v>42</v>
      </c>
      <c r="M54" t="s">
        <v>35</v>
      </c>
    </row>
    <row r="55" spans="2:13">
      <c r="B55" t="s">
        <v>242</v>
      </c>
      <c r="C55">
        <v>293570107</v>
      </c>
      <c r="D55">
        <v>2317623</v>
      </c>
      <c r="E55" t="s">
        <v>243</v>
      </c>
      <c r="F55">
        <v>0.16</v>
      </c>
      <c r="G55" s="9">
        <v>61</v>
      </c>
      <c r="H55" s="9">
        <v>60</v>
      </c>
      <c r="I55" s="9">
        <v>56</v>
      </c>
      <c r="J55" s="9">
        <v>68</v>
      </c>
      <c r="K55">
        <f>IF('XEN Holdings'!$E$2=Lookups!$A$2,'XEN Holdings'!F55*'XEN Holdings'!G55,IF('XEN Holdings'!$E$2=Lookups!$A$3,'XEN Holdings'!F55*'XEN Holdings'!H55,IF('XEN Holdings'!$E$2=Lookups!$A$4,'XEN Holdings'!F55*'XEN Holdings'!I55,'XEN Holdings'!F55*'XEN Holdings'!J55)))</f>
        <v>9.76</v>
      </c>
      <c r="L55" t="s">
        <v>203</v>
      </c>
      <c r="M55" t="s">
        <v>35</v>
      </c>
    </row>
    <row r="56" spans="2:13">
      <c r="B56" t="s">
        <v>244</v>
      </c>
      <c r="C56">
        <v>220874101</v>
      </c>
      <c r="D56">
        <v>2591513</v>
      </c>
      <c r="E56" t="s">
        <v>245</v>
      </c>
      <c r="F56">
        <v>0.16</v>
      </c>
      <c r="G56" s="9">
        <v>60</v>
      </c>
      <c r="H56" s="9">
        <v>44</v>
      </c>
      <c r="I56" s="9">
        <v>57</v>
      </c>
      <c r="J56" s="9">
        <v>83</v>
      </c>
      <c r="K56">
        <f>IF('XEN Holdings'!$E$2=Lookups!$A$2,'XEN Holdings'!F56*'XEN Holdings'!G56,IF('XEN Holdings'!$E$2=Lookups!$A$3,'XEN Holdings'!F56*'XEN Holdings'!H56,IF('XEN Holdings'!$E$2=Lookups!$A$4,'XEN Holdings'!F56*'XEN Holdings'!I56,'XEN Holdings'!F56*'XEN Holdings'!J56)))</f>
        <v>9.6</v>
      </c>
      <c r="L56" t="s">
        <v>206</v>
      </c>
      <c r="M56" t="s">
        <v>35</v>
      </c>
    </row>
    <row r="57" spans="2:13">
      <c r="B57" t="s">
        <v>246</v>
      </c>
      <c r="C57" t="s">
        <v>247</v>
      </c>
      <c r="D57">
        <v>2205762</v>
      </c>
      <c r="E57" t="s">
        <v>248</v>
      </c>
      <c r="F57">
        <v>0.14000000000000001</v>
      </c>
      <c r="G57" s="9">
        <v>73</v>
      </c>
      <c r="H57" s="9">
        <v>74</v>
      </c>
      <c r="I57" s="9">
        <v>63</v>
      </c>
      <c r="J57" s="9">
        <v>90</v>
      </c>
      <c r="K57">
        <f>IF('XEN Holdings'!$E$2=Lookups!$A$2,'XEN Holdings'!F57*'XEN Holdings'!G57,IF('XEN Holdings'!$E$2=Lookups!$A$3,'XEN Holdings'!F57*'XEN Holdings'!H57,IF('XEN Holdings'!$E$2=Lookups!$A$4,'XEN Holdings'!F57*'XEN Holdings'!I57,'XEN Holdings'!F57*'XEN Holdings'!J57)))</f>
        <v>10.220000000000001</v>
      </c>
      <c r="L57" t="s">
        <v>249</v>
      </c>
      <c r="M57" t="s">
        <v>35</v>
      </c>
    </row>
    <row r="58" spans="2:13">
      <c r="B58" t="s">
        <v>250</v>
      </c>
      <c r="C58">
        <v>257287102</v>
      </c>
      <c r="D58" t="s">
        <v>251</v>
      </c>
      <c r="E58" t="s">
        <v>252</v>
      </c>
      <c r="F58">
        <v>0.13</v>
      </c>
      <c r="G58" s="9">
        <v>62</v>
      </c>
      <c r="H58" s="9">
        <v>61</v>
      </c>
      <c r="I58" s="9">
        <v>67</v>
      </c>
      <c r="J58" s="9">
        <v>57</v>
      </c>
      <c r="K58">
        <f>IF('XEN Holdings'!$E$2=Lookups!$A$2,'XEN Holdings'!F58*'XEN Holdings'!G58,IF('XEN Holdings'!$E$2=Lookups!$A$3,'XEN Holdings'!F58*'XEN Holdings'!H58,IF('XEN Holdings'!$E$2=Lookups!$A$4,'XEN Holdings'!F58*'XEN Holdings'!I58,'XEN Holdings'!F58*'XEN Holdings'!J58)))</f>
        <v>8.06</v>
      </c>
      <c r="L58" t="s">
        <v>205</v>
      </c>
      <c r="M58" t="s">
        <v>35</v>
      </c>
    </row>
    <row r="59" spans="2:13">
      <c r="B59" t="s">
        <v>253</v>
      </c>
      <c r="C59">
        <v>250669108</v>
      </c>
      <c r="D59" t="s">
        <v>254</v>
      </c>
      <c r="E59" t="s">
        <v>255</v>
      </c>
      <c r="F59">
        <v>0.13</v>
      </c>
      <c r="G59" s="9">
        <v>63</v>
      </c>
      <c r="H59" s="9">
        <v>64</v>
      </c>
      <c r="I59" s="9">
        <v>62</v>
      </c>
      <c r="J59" s="9">
        <v>63</v>
      </c>
      <c r="K59">
        <f>IF('XEN Holdings'!$E$2=Lookups!$A$2,'XEN Holdings'!F59*'XEN Holdings'!G59,IF('XEN Holdings'!$E$2=Lookups!$A$3,'XEN Holdings'!F59*'XEN Holdings'!H59,IF('XEN Holdings'!$E$2=Lookups!$A$4,'XEN Holdings'!F59*'XEN Holdings'!I59,'XEN Holdings'!F59*'XEN Holdings'!J59)))</f>
        <v>8.19</v>
      </c>
      <c r="L59" t="s">
        <v>205</v>
      </c>
      <c r="M59" t="s">
        <v>35</v>
      </c>
    </row>
    <row r="60" spans="2:13">
      <c r="B60" t="s">
        <v>256</v>
      </c>
      <c r="C60" t="s">
        <v>152</v>
      </c>
      <c r="D60" t="s">
        <v>257</v>
      </c>
      <c r="E60" t="s">
        <v>258</v>
      </c>
      <c r="F60">
        <v>0.12</v>
      </c>
      <c r="G60" s="9">
        <v>67</v>
      </c>
      <c r="H60" s="9">
        <v>74</v>
      </c>
      <c r="I60" s="9">
        <v>71</v>
      </c>
      <c r="J60" s="9">
        <v>52</v>
      </c>
      <c r="K60">
        <f>IF('XEN Holdings'!$E$2=Lookups!$A$2,'XEN Holdings'!F60*'XEN Holdings'!G60,IF('XEN Holdings'!$E$2=Lookups!$A$3,'XEN Holdings'!F60*'XEN Holdings'!H60,IF('XEN Holdings'!$E$2=Lookups!$A$4,'XEN Holdings'!F60*'XEN Holdings'!I60,'XEN Holdings'!F60*'XEN Holdings'!J60)))</f>
        <v>8.0399999999999991</v>
      </c>
      <c r="L60" t="s">
        <v>205</v>
      </c>
      <c r="M60" t="s">
        <v>35</v>
      </c>
    </row>
    <row r="61" spans="2:13">
      <c r="B61" t="s">
        <v>259</v>
      </c>
      <c r="C61">
        <v>450913108</v>
      </c>
      <c r="D61">
        <v>2446646</v>
      </c>
      <c r="E61" t="s">
        <v>260</v>
      </c>
      <c r="F61">
        <v>0.1</v>
      </c>
      <c r="G61" s="9">
        <v>69</v>
      </c>
      <c r="H61" s="9">
        <v>66</v>
      </c>
      <c r="I61" s="9">
        <v>67</v>
      </c>
      <c r="J61" s="9">
        <v>77</v>
      </c>
      <c r="K61">
        <f>IF('XEN Holdings'!$E$2=Lookups!$A$2,'XEN Holdings'!F61*'XEN Holdings'!G61,IF('XEN Holdings'!$E$2=Lookups!$A$3,'XEN Holdings'!F61*'XEN Holdings'!H61,IF('XEN Holdings'!$E$2=Lookups!$A$4,'XEN Holdings'!F61*'XEN Holdings'!I61,'XEN Holdings'!F61*'XEN Holdings'!J61)))</f>
        <v>6.9</v>
      </c>
      <c r="L61" t="s">
        <v>205</v>
      </c>
      <c r="M61" t="s">
        <v>35</v>
      </c>
    </row>
    <row r="62" spans="2:13">
      <c r="B62" t="s">
        <v>261</v>
      </c>
      <c r="C62">
        <v>893578104</v>
      </c>
      <c r="D62">
        <v>2357953</v>
      </c>
      <c r="E62" t="s">
        <v>262</v>
      </c>
      <c r="F62">
        <v>0.1</v>
      </c>
      <c r="G62" s="9">
        <v>67</v>
      </c>
      <c r="H62" s="9">
        <v>72</v>
      </c>
      <c r="I62" s="9">
        <v>53</v>
      </c>
      <c r="J62" s="9">
        <v>78</v>
      </c>
      <c r="K62">
        <f>IF('XEN Holdings'!$E$2=Lookups!$A$2,'XEN Holdings'!F62*'XEN Holdings'!G62,IF('XEN Holdings'!$E$2=Lookups!$A$3,'XEN Holdings'!F62*'XEN Holdings'!H62,IF('XEN Holdings'!$E$2=Lookups!$A$4,'XEN Holdings'!F62*'XEN Holdings'!I62,'XEN Holdings'!F62*'XEN Holdings'!J62)))</f>
        <v>6.7</v>
      </c>
      <c r="L62" t="s">
        <v>42</v>
      </c>
      <c r="M62" t="s">
        <v>35</v>
      </c>
    </row>
    <row r="63" spans="2:13">
      <c r="B63" t="s">
        <v>263</v>
      </c>
      <c r="C63">
        <v>129584108</v>
      </c>
      <c r="D63" t="s">
        <v>264</v>
      </c>
      <c r="E63" t="s">
        <v>265</v>
      </c>
      <c r="F63">
        <v>0.09</v>
      </c>
      <c r="G63" s="9">
        <v>63</v>
      </c>
      <c r="H63" s="9">
        <v>47</v>
      </c>
      <c r="I63" s="9">
        <v>70</v>
      </c>
      <c r="J63" s="9">
        <v>77</v>
      </c>
      <c r="K63">
        <f>IF('XEN Holdings'!$E$2=Lookups!$A$2,'XEN Holdings'!F63*'XEN Holdings'!G63,IF('XEN Holdings'!$E$2=Lookups!$A$3,'XEN Holdings'!F63*'XEN Holdings'!H63,IF('XEN Holdings'!$E$2=Lookups!$A$4,'XEN Holdings'!F63*'XEN Holdings'!I63,'XEN Holdings'!F63*'XEN Holdings'!J63)))</f>
        <v>5.67</v>
      </c>
      <c r="L63" t="s">
        <v>203</v>
      </c>
      <c r="M63" t="s">
        <v>35</v>
      </c>
    </row>
    <row r="64" spans="2:13">
      <c r="B64" t="s">
        <v>266</v>
      </c>
      <c r="C64">
        <v>960908309</v>
      </c>
      <c r="D64">
        <v>2956811</v>
      </c>
      <c r="E64" t="s">
        <v>267</v>
      </c>
      <c r="F64">
        <v>0.04</v>
      </c>
      <c r="G64" s="9">
        <v>63</v>
      </c>
      <c r="H64" s="9">
        <v>67</v>
      </c>
      <c r="I64" s="9">
        <v>50</v>
      </c>
      <c r="J64" s="9">
        <v>74</v>
      </c>
      <c r="K64">
        <f>IF('XEN Holdings'!$E$2=Lookups!$A$2,'XEN Holdings'!F64*'XEN Holdings'!G64,IF('XEN Holdings'!$E$2=Lookups!$A$3,'XEN Holdings'!F64*'XEN Holdings'!H64,IF('XEN Holdings'!$E$2=Lookups!$A$4,'XEN Holdings'!F64*'XEN Holdings'!I64,'XEN Holdings'!F64*'XEN Holdings'!J64)))</f>
        <v>2.52</v>
      </c>
      <c r="L64" t="s">
        <v>42</v>
      </c>
      <c r="M64" t="s">
        <v>35</v>
      </c>
    </row>
    <row r="65" spans="2:2">
      <c r="B65" t="s">
        <v>24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Lookups!$A$2:$A$5</xm:f>
          </x14:formula1>
          <xm:sqref>E2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8.83203125" defaultRowHeight="14" x14ac:dyDescent="0"/>
  <sheetData>
    <row r="1" spans="1:1">
      <c r="A1" t="s">
        <v>274</v>
      </c>
    </row>
    <row r="2" spans="1:1">
      <c r="A2" t="s">
        <v>275</v>
      </c>
    </row>
    <row r="3" spans="1:1">
      <c r="A3" t="s">
        <v>270</v>
      </c>
    </row>
    <row r="4" spans="1:1">
      <c r="A4" t="s">
        <v>271</v>
      </c>
    </row>
    <row r="5" spans="1:1">
      <c r="A5" t="s">
        <v>272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opLeftCell="A2" workbookViewId="0">
      <selection activeCell="B4" sqref="B4"/>
    </sheetView>
  </sheetViews>
  <sheetFormatPr baseColWidth="10" defaultColWidth="8.83203125" defaultRowHeight="14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XIU Holdings</vt:lpstr>
      <vt:lpstr>XEN Holdings</vt:lpstr>
      <vt:lpstr>Lookups</vt:lpstr>
      <vt:lpstr>Sust Scoring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Timothy Nash</cp:lastModifiedBy>
  <dcterms:created xsi:type="dcterms:W3CDTF">2014-10-29T18:16:35Z</dcterms:created>
  <dcterms:modified xsi:type="dcterms:W3CDTF">2014-11-03T17:27:45Z</dcterms:modified>
</cp:coreProperties>
</file>