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8326"/>
  <workbookPr/>
  <mc:AlternateContent xmlns:mc="http://schemas.openxmlformats.org/markup-compatibility/2006">
    <mc:Choice Requires="x15">
      <x15ac:absPath xmlns:x15ac="http://schemas.microsoft.com/office/spreadsheetml/2010/11/ac" url="C:\Users\Will\Desktop\CMC NACHC Files\"/>
    </mc:Choice>
  </mc:AlternateContent>
  <workbookProtection lockStructure="1"/>
  <bookViews>
    <workbookView xWindow="0" yWindow="0" windowWidth="33915" windowHeight="17475" activeTab="1" xr2:uid="{00000000-000D-0000-FFFF-FFFF00000000}"/>
  </bookViews>
  <sheets>
    <sheet name="Data Input Instructions + Notes" sheetId="4" r:id="rId1"/>
    <sheet name="Fact Sheet" sheetId="1" r:id="rId2"/>
    <sheet name="Formulas (HIDE THIS)" sheetId="2" state="hidden" r:id="rId3"/>
    <sheet name="Sheet3" sheetId="3" state="hidden" r:id="rId4"/>
  </sheets>
  <definedNames>
    <definedName name="_xlnm.Print_Area" localSheetId="1">'Fact Sheet'!$A$1:$I$44</definedName>
  </definedNames>
  <calcPr calcId="171027"/>
  <fileRecoveryPr autoRecover="0"/>
  <extLst>
    <ext xmlns:mx="http://schemas.microsoft.com/office/mac/excel/2008/main" uri="{7523E5D3-25F3-A5E0-1632-64F254C22452}">
      <mx:ArchID Flags="2"/>
    </ext>
  </extLst>
</workbook>
</file>

<file path=xl/calcChain.xml><?xml version="1.0" encoding="utf-8"?>
<calcChain xmlns="http://schemas.openxmlformats.org/spreadsheetml/2006/main">
  <c r="B5" i="2" l="1"/>
  <c r="F2" i="2"/>
  <c r="B2" i="2"/>
  <c r="D3" i="2" s="1"/>
  <c r="B9" i="2" l="1"/>
  <c r="D9" i="2" s="1"/>
  <c r="C3" i="2"/>
  <c r="E3" i="2" s="1"/>
  <c r="D2" i="2"/>
  <c r="E2" i="2" s="1"/>
  <c r="F8" i="2"/>
  <c r="C2" i="2"/>
  <c r="F5" i="2"/>
  <c r="C6" i="2" l="1"/>
  <c r="D6" i="2"/>
  <c r="C9" i="2"/>
  <c r="D5" i="2"/>
  <c r="E5" i="2" s="1"/>
  <c r="C5" i="2"/>
  <c r="C13" i="2" s="1"/>
  <c r="D13" i="2" s="1"/>
  <c r="E6" i="2"/>
  <c r="E13" i="2" l="1"/>
  <c r="F13" i="2" s="1"/>
</calcChain>
</file>

<file path=xl/sharedStrings.xml><?xml version="1.0" encoding="utf-8"?>
<sst xmlns="http://schemas.openxmlformats.org/spreadsheetml/2006/main" count="42" uniqueCount="37">
  <si>
    <t>Funding</t>
  </si>
  <si>
    <t>Patients</t>
  </si>
  <si>
    <t>Funding Lost at 60% Reduction</t>
  </si>
  <si>
    <t>Funding Lost at 70% Reduction</t>
  </si>
  <si>
    <t>BPHC funding per patient</t>
  </si>
  <si>
    <t>Patients Losing Access to Care</t>
  </si>
  <si>
    <t>Patients Losing Access to Care at 60% Reduction</t>
  </si>
  <si>
    <t>Patients Losing Access to Care at 70% Reduction</t>
  </si>
  <si>
    <t>Patients Remaining</t>
  </si>
  <si>
    <t>60% Reduction</t>
  </si>
  <si>
    <t>70% Reduction</t>
  </si>
  <si>
    <t>Total Overall Funding</t>
  </si>
  <si>
    <t>% BPHC Funding of Total Overall Funding</t>
  </si>
  <si>
    <t>Current BPHC Funding</t>
  </si>
  <si>
    <t>Current Federal 330 Funding</t>
  </si>
  <si>
    <t>Estimated Funding after 70% Reduction</t>
  </si>
  <si>
    <t>Estimated Funding after 60% Reduction</t>
  </si>
  <si>
    <t>Table 9E, Line 1g, Column a</t>
  </si>
  <si>
    <t>4. Number of Patients Served</t>
  </si>
  <si>
    <t>Table 9E, Line 11, Column a</t>
  </si>
  <si>
    <t>Table 9D, Line 14, Column b</t>
  </si>
  <si>
    <t>Table 4, Line 6, Column a</t>
  </si>
  <si>
    <t>N/A</t>
  </si>
  <si>
    <t>1. Go to the Fact Sheet tab (located at the bottom of this workbook)</t>
  </si>
  <si>
    <t>2. Make sure everything looks correct and properly formatted (email research@nachc.org if you have any questions or are having any problems)</t>
  </si>
  <si>
    <t>1. Total Federal 330 Funding (i.e. Health Center Cluster)</t>
  </si>
  <si>
    <t>TO CREATE A PDF OF THE FACT SHEET (please note these instructions may change slightly, depending on what version of Excel you are using)</t>
  </si>
  <si>
    <t>Data Point to Fill In</t>
  </si>
  <si>
    <t>Where to Find Data Point in UDS</t>
  </si>
  <si>
    <r>
      <t xml:space="preserve">3. Go to File &gt; Save As &gt; PDF (current sheet, not workbook) </t>
    </r>
    <r>
      <rPr>
        <b/>
        <sz val="11"/>
        <color rgb="FF1D4553"/>
        <rFont val="Calibri"/>
        <family val="2"/>
        <scheme val="minor"/>
      </rPr>
      <t>OR</t>
    </r>
    <r>
      <rPr>
        <sz val="11"/>
        <color rgb="FF1D4553"/>
        <rFont val="Calibri"/>
        <family val="2"/>
        <scheme val="minor"/>
      </rPr>
      <t xml:space="preserve"> File &gt; Print &gt; PDF (or Save as PDF) &gt; Choose to only "print" page 1, not the whole workbook</t>
    </r>
  </si>
  <si>
    <t>2. Total Other Revenue</t>
  </si>
  <si>
    <t>3. Total Patient Related Revenue</t>
  </si>
  <si>
    <t>Notes on Methodology Used</t>
  </si>
  <si>
    <t>5. Name of your health center</t>
  </si>
  <si>
    <t>Fill in Data Point Here</t>
  </si>
  <si>
    <r>
      <t xml:space="preserve">Please follow the instructions below to input a few needed data points for the estimator. This Health Center Funding Cliff Impact Estimator will calculate the estimated amount of funding and patients that your health center would lose </t>
    </r>
    <r>
      <rPr>
        <u/>
        <sz val="11"/>
        <color rgb="FF1D4553"/>
        <rFont val="Calibri"/>
        <family val="2"/>
        <scheme val="minor"/>
      </rPr>
      <t>immediately</t>
    </r>
    <r>
      <rPr>
        <sz val="11"/>
        <color rgb="FF1D4553"/>
        <rFont val="Calibri"/>
        <family val="2"/>
        <scheme val="minor"/>
      </rPr>
      <t xml:space="preserve"> as a result of a 70% reduction in federal funding. The first column indicates what data point is needed. The second column indicates where in UDS that data point can be found, and the right column provides space for you to fill in the data point.</t>
    </r>
  </si>
  <si>
    <r>
      <t>This tool first calculates what a 70% reduction in federal 330 funding would amount to. It then divides this funding loss by your health center's current federal 330 funding per patient, and then multiples this amount by the percentage of your health center's total revenue that comes from federal 330 funding.
Therefore, as noted in the narrative included in the fact sheet, this tool only provides an estimate of the</t>
    </r>
    <r>
      <rPr>
        <b/>
        <u/>
        <sz val="11"/>
        <color rgb="FF1D4553"/>
        <rFont val="Calibri"/>
        <family val="2"/>
        <scheme val="minor"/>
      </rPr>
      <t xml:space="preserve"> immediate</t>
    </r>
    <r>
      <rPr>
        <sz val="11"/>
        <color rgb="FF1D4553"/>
        <rFont val="Calibri"/>
        <family val="2"/>
        <scheme val="minor"/>
      </rPr>
      <t xml:space="preserve"> impact of a 70% cut to health center funding. Calculations used for these estimates do not account for impacts that would likely result from the subsequent loss of other revenue sources and decrease in health center services, such as enabling services that faciliate patients' access to care.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</si>
</sst>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
    <numFmt numFmtId="166" formatCode="_(&quot;$&quot;* #,##0_);_(&quot;$&quot;* \(#,##0\);_(&quot;$&quot;* &quot;-&quot;??_);_(@_)"/>
  </numFmts>
  <fonts count="15" x14ac:knownFonts="1">
    <font>
      <sz val="11"/>
      <color theme="1"/>
      <name val="Calibri"/>
      <family val="2"/>
      <scheme val="minor"/>
    </font>
    <font>
      <sz val="11"/>
      <color theme="1"/>
      <name val="Calibri"/>
      <family val="2"/>
      <scheme val="minor"/>
    </font>
    <font>
      <sz val="20"/>
      <color theme="1"/>
      <name val="Cambria"/>
      <family val="1"/>
      <scheme val="major"/>
    </font>
    <font>
      <sz val="10"/>
      <color rgb="FF333333"/>
      <name val="Verdana"/>
      <family val="2"/>
    </font>
    <font>
      <sz val="20"/>
      <name val="Cambria"/>
      <family val="1"/>
      <scheme val="major"/>
    </font>
    <font>
      <sz val="20"/>
      <name val="Calibri"/>
      <family val="2"/>
      <scheme val="minor"/>
    </font>
    <font>
      <sz val="20"/>
      <color rgb="FF1D4553"/>
      <name val="Calibri"/>
      <family val="2"/>
      <scheme val="minor"/>
    </font>
    <font>
      <sz val="8"/>
      <name val="Calibri"/>
      <family val="2"/>
      <scheme val="minor"/>
    </font>
    <font>
      <b/>
      <sz val="12"/>
      <color rgb="FF1D4553"/>
      <name val="Calibri"/>
      <family val="2"/>
      <scheme val="minor"/>
    </font>
    <font>
      <sz val="11"/>
      <color rgb="FF1D4553"/>
      <name val="Calibri"/>
      <family val="2"/>
      <scheme val="minor"/>
    </font>
    <font>
      <b/>
      <sz val="11"/>
      <color rgb="FFDE7F27"/>
      <name val="Calibri"/>
      <family val="2"/>
      <scheme val="minor"/>
    </font>
    <font>
      <sz val="11"/>
      <color rgb="FFFF0000"/>
      <name val="Calibri"/>
      <family val="2"/>
      <scheme val="minor"/>
    </font>
    <font>
      <b/>
      <sz val="11"/>
      <color rgb="FF1D4553"/>
      <name val="Calibri"/>
      <family val="2"/>
      <scheme val="minor"/>
    </font>
    <font>
      <b/>
      <u/>
      <sz val="11"/>
      <color rgb="FF1D4553"/>
      <name val="Calibri"/>
      <family val="2"/>
      <scheme val="minor"/>
    </font>
    <font>
      <u/>
      <sz val="11"/>
      <color rgb="FF1D4553"/>
      <name val="Calibri"/>
      <family val="2"/>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4">
    <border>
      <left/>
      <right/>
      <top/>
      <bottom/>
      <diagonal/>
    </border>
    <border>
      <left/>
      <right/>
      <top/>
      <bottom style="thin">
        <color theme="0" tint="-0.34998626667073579"/>
      </bottom>
      <diagonal/>
    </border>
    <border>
      <left/>
      <right/>
      <top style="thin">
        <color theme="0" tint="-0.34998626667073579"/>
      </top>
      <bottom/>
      <diagonal/>
    </border>
    <border>
      <left style="thin">
        <color indexed="64"/>
      </left>
      <right style="thin">
        <color indexed="64"/>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38">
    <xf numFmtId="0" fontId="0" fillId="0" borderId="0" xfId="0"/>
    <xf numFmtId="0" fontId="0" fillId="2" borderId="0" xfId="0" applyFill="1" applyBorder="1"/>
    <xf numFmtId="164" fontId="0" fillId="0" borderId="0" xfId="2" applyNumberFormat="1" applyFont="1"/>
    <xf numFmtId="165" fontId="0" fillId="0" borderId="0" xfId="2" applyNumberFormat="1" applyFont="1"/>
    <xf numFmtId="0" fontId="0" fillId="2" borderId="0" xfId="0" applyFill="1" applyAlignment="1"/>
    <xf numFmtId="42" fontId="0" fillId="2" borderId="0" xfId="2" applyNumberFormat="1" applyFont="1" applyFill="1"/>
    <xf numFmtId="0" fontId="0" fillId="2" borderId="0" xfId="0" applyFill="1"/>
    <xf numFmtId="0" fontId="0" fillId="2" borderId="1" xfId="0" applyFill="1" applyBorder="1"/>
    <xf numFmtId="41" fontId="2" fillId="2" borderId="1" xfId="1" applyNumberFormat="1" applyFont="1" applyFill="1" applyBorder="1"/>
    <xf numFmtId="42" fontId="4" fillId="2" borderId="0" xfId="2" applyNumberFormat="1" applyFont="1" applyFill="1" applyAlignment="1">
      <alignment vertical="top"/>
    </xf>
    <xf numFmtId="41" fontId="5" fillId="2" borderId="0" xfId="1" applyNumberFormat="1" applyFont="1" applyFill="1" applyAlignment="1">
      <alignment horizontal="center"/>
    </xf>
    <xf numFmtId="165" fontId="6" fillId="2" borderId="0" xfId="2" applyNumberFormat="1" applyFont="1" applyFill="1" applyAlignment="1" applyProtection="1">
      <alignment horizontal="center" vertical="center"/>
      <protection locked="0"/>
    </xf>
    <xf numFmtId="3" fontId="6" fillId="2" borderId="0" xfId="1" applyNumberFormat="1" applyFont="1" applyFill="1" applyAlignment="1" applyProtection="1">
      <alignment horizontal="center" vertical="center"/>
      <protection locked="0"/>
    </xf>
    <xf numFmtId="0" fontId="8" fillId="2" borderId="2" xfId="0" applyFont="1" applyFill="1" applyBorder="1" applyAlignment="1"/>
    <xf numFmtId="0" fontId="0" fillId="2" borderId="0" xfId="0" applyFill="1" applyBorder="1" applyAlignment="1"/>
    <xf numFmtId="0" fontId="9" fillId="0" borderId="0" xfId="0" applyFont="1"/>
    <xf numFmtId="0" fontId="10" fillId="0" borderId="0" xfId="0" applyFont="1"/>
    <xf numFmtId="0" fontId="8" fillId="2" borderId="0" xfId="0" applyFont="1" applyFill="1" applyBorder="1" applyAlignment="1"/>
    <xf numFmtId="0" fontId="11" fillId="0" borderId="0" xfId="0" applyFont="1"/>
    <xf numFmtId="0" fontId="0" fillId="0" borderId="0" xfId="0" applyFill="1"/>
    <xf numFmtId="0" fontId="0" fillId="0" borderId="0" xfId="0" applyFill="1" applyAlignment="1">
      <alignment horizontal="center"/>
    </xf>
    <xf numFmtId="165" fontId="0" fillId="0" borderId="0" xfId="2" applyNumberFormat="1" applyFont="1" applyFill="1" applyAlignment="1">
      <alignment horizontal="center"/>
    </xf>
    <xf numFmtId="164" fontId="0" fillId="0" borderId="0" xfId="2" applyNumberFormat="1" applyFont="1" applyFill="1"/>
    <xf numFmtId="42" fontId="0" fillId="0" borderId="0" xfId="0" applyNumberFormat="1" applyFill="1"/>
    <xf numFmtId="165" fontId="0" fillId="0" borderId="0" xfId="2" applyNumberFormat="1" applyFont="1" applyFill="1"/>
    <xf numFmtId="41" fontId="0" fillId="0" borderId="0" xfId="0" applyNumberFormat="1" applyFill="1"/>
    <xf numFmtId="41" fontId="0" fillId="0" borderId="0" xfId="1" applyNumberFormat="1" applyFont="1" applyFill="1"/>
    <xf numFmtId="0" fontId="3" fillId="0" borderId="0" xfId="0" applyFont="1" applyFill="1"/>
    <xf numFmtId="9" fontId="0" fillId="0" borderId="0" xfId="0" applyNumberFormat="1" applyFill="1"/>
    <xf numFmtId="9" fontId="0" fillId="0" borderId="0" xfId="3" applyFont="1" applyFill="1"/>
    <xf numFmtId="165" fontId="11" fillId="0" borderId="0" xfId="2" applyNumberFormat="1" applyFont="1"/>
    <xf numFmtId="0" fontId="10" fillId="0" borderId="3" xfId="0" applyFont="1" applyBorder="1" applyAlignment="1">
      <alignment horizontal="center" vertical="center"/>
    </xf>
    <xf numFmtId="0" fontId="9" fillId="0" borderId="3" xfId="0" applyFont="1" applyBorder="1"/>
    <xf numFmtId="166" fontId="9" fillId="3" borderId="3" xfId="2" applyNumberFormat="1" applyFont="1" applyFill="1" applyBorder="1"/>
    <xf numFmtId="3" fontId="9" fillId="3" borderId="3" xfId="0" applyNumberFormat="1" applyFont="1" applyFill="1" applyBorder="1"/>
    <xf numFmtId="0" fontId="9" fillId="3" borderId="3" xfId="0" applyFont="1" applyFill="1" applyBorder="1" applyAlignment="1">
      <alignment horizontal="right"/>
    </xf>
    <xf numFmtId="0" fontId="9" fillId="0" borderId="0" xfId="0" applyFont="1" applyFill="1" applyAlignment="1">
      <alignment horizontal="left" vertical="top" wrapText="1"/>
    </xf>
    <xf numFmtId="0" fontId="9" fillId="0" borderId="0" xfId="0" applyFont="1" applyAlignment="1">
      <alignment horizontal="left" vertical="top" wrapText="1"/>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colors>
    <mruColors>
      <color rgb="FF1D4553"/>
      <color rgb="FFDE7F2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1305315230658"/>
          <c:y val="0.15353375650882348"/>
          <c:w val="0.71669158646755737"/>
          <c:h val="0.65496018277549495"/>
        </c:manualLayout>
      </c:layout>
      <c:barChart>
        <c:barDir val="col"/>
        <c:grouping val="clustered"/>
        <c:varyColors val="0"/>
        <c:ser>
          <c:idx val="0"/>
          <c:order val="0"/>
          <c:tx>
            <c:strRef>
              <c:f>'Formulas (HIDE THIS)'!$A$9</c:f>
              <c:strCache>
                <c:ptCount val="1"/>
                <c:pt idx="0">
                  <c:v>Funding</c:v>
                </c:pt>
              </c:strCache>
            </c:strRef>
          </c:tx>
          <c:spPr>
            <a:solidFill>
              <a:srgbClr val="DE7F27"/>
            </a:solidFill>
            <a:ln>
              <a:solidFill>
                <a:sysClr val="windowText" lastClr="000000"/>
              </a:solidFill>
            </a:ln>
          </c:spPr>
          <c:invertIfNegative val="0"/>
          <c:dPt>
            <c:idx val="0"/>
            <c:invertIfNegative val="0"/>
            <c:bubble3D val="0"/>
            <c:spPr>
              <a:solidFill>
                <a:srgbClr val="1D4553"/>
              </a:solidFill>
              <a:ln>
                <a:solidFill>
                  <a:sysClr val="windowText" lastClr="000000"/>
                </a:solidFill>
              </a:ln>
            </c:spPr>
            <c:extLst>
              <c:ext xmlns:c16="http://schemas.microsoft.com/office/drawing/2014/chart" uri="{C3380CC4-5D6E-409C-BE32-E72D297353CC}">
                <c16:uniqueId val="{00000009-1F67-4A31-84CF-EDD6856AB6C6}"/>
              </c:ext>
            </c:extLst>
          </c:dPt>
          <c:dPt>
            <c:idx val="1"/>
            <c:invertIfNegative val="0"/>
            <c:bubble3D val="0"/>
            <c:extLst>
              <c:ext xmlns:c16="http://schemas.microsoft.com/office/drawing/2014/chart" uri="{C3380CC4-5D6E-409C-BE32-E72D297353CC}">
                <c16:uniqueId val="{00000002-7F38-4799-9E61-8A805934DD68}"/>
              </c:ext>
            </c:extLst>
          </c:dPt>
          <c:dLbls>
            <c:dLbl>
              <c:idx val="0"/>
              <c:layout>
                <c:manualLayout>
                  <c:x val="1.14697716963568E-2"/>
                  <c:y val="1.78489879989733E-2"/>
                </c:manualLayout>
              </c:layout>
              <c:spPr>
                <a:noFill/>
                <a:ln>
                  <a:noFill/>
                </a:ln>
                <a:effectLst/>
              </c:spPr>
              <c:txPr>
                <a:bodyPr wrap="square" lIns="38100" tIns="19050" rIns="38100" bIns="19050" anchor="ctr">
                  <a:noAutofit/>
                </a:bodyPr>
                <a:lstStyle/>
                <a:p>
                  <a:pPr>
                    <a:defRPr sz="1200" b="1">
                      <a:solidFill>
                        <a:srgbClr val="1D4553"/>
                      </a:solidFill>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manualLayout>
                      <c:w val="0.38274204615514301"/>
                      <c:h val="0.15755107247070599"/>
                    </c:manualLayout>
                  </c15:layout>
                </c:ext>
                <c:ext xmlns:c16="http://schemas.microsoft.com/office/drawing/2014/chart" uri="{C3380CC4-5D6E-409C-BE32-E72D297353CC}">
                  <c16:uniqueId val="{00000009-1F67-4A31-84CF-EDD6856AB6C6}"/>
                </c:ext>
              </c:extLst>
            </c:dLbl>
            <c:dLbl>
              <c:idx val="1"/>
              <c:layout>
                <c:manualLayout>
                  <c:x val="1.2609561450783501E-2"/>
                  <c:y val="1.01268997163909E-2"/>
                </c:manualLayout>
              </c:layout>
              <c:dLblPos val="outEnd"/>
              <c:showLegendKey val="0"/>
              <c:showVal val="1"/>
              <c:showCatName val="0"/>
              <c:showSerName val="0"/>
              <c:showPercent val="0"/>
              <c:showBubbleSize val="0"/>
              <c:extLst>
                <c:ext xmlns:c15="http://schemas.microsoft.com/office/drawing/2012/chart" uri="{CE6537A1-D6FC-4f65-9D91-7224C49458BB}">
                  <c15:layout>
                    <c:manualLayout>
                      <c:w val="0.31910880030599997"/>
                      <c:h val="0.17578212963502499"/>
                    </c:manualLayout>
                  </c15:layout>
                </c:ext>
                <c:ext xmlns:c16="http://schemas.microsoft.com/office/drawing/2014/chart" uri="{C3380CC4-5D6E-409C-BE32-E72D297353CC}">
                  <c16:uniqueId val="{00000002-7F38-4799-9E61-8A805934DD68}"/>
                </c:ext>
              </c:extLst>
            </c:dLbl>
            <c:spPr>
              <a:noFill/>
              <a:ln>
                <a:noFill/>
              </a:ln>
              <a:effectLst/>
            </c:spPr>
            <c:txPr>
              <a:bodyPr wrap="square" lIns="38100" tIns="19050" rIns="38100" bIns="19050" anchor="ctr">
                <a:spAutoFit/>
              </a:bodyPr>
              <a:lstStyle/>
              <a:p>
                <a:pPr>
                  <a:defRPr sz="1200" b="1">
                    <a:solidFill>
                      <a:srgbClr val="1D4553"/>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'Formulas (HIDE THIS)'!$B$8:$D$8</c15:sqref>
                  </c15:fullRef>
                </c:ext>
              </c:extLst>
              <c:f>('Formulas (HIDE THIS)'!$B$8,'Formulas (HIDE THIS)'!$D$8)</c:f>
              <c:strCache>
                <c:ptCount val="2"/>
                <c:pt idx="0">
                  <c:v>Current Federal 330 Funding</c:v>
                </c:pt>
                <c:pt idx="1">
                  <c:v>Estimated Funding after 70% Reduction</c:v>
                </c:pt>
              </c:strCache>
            </c:strRef>
          </c:cat>
          <c:val>
            <c:numRef>
              <c:extLst>
                <c:ext xmlns:c15="http://schemas.microsoft.com/office/drawing/2012/chart" uri="{02D57815-91ED-43cb-92C2-25804820EDAC}">
                  <c15:fullRef>
                    <c15:sqref>'Formulas (HIDE THIS)'!$B$9:$D$9</c15:sqref>
                  </c15:fullRef>
                </c:ext>
              </c:extLst>
              <c:f>('Formulas (HIDE THIS)'!$B$9,'Formulas (HIDE THIS)'!$D$9)</c:f>
              <c:numCache>
                <c:formatCode>"$"#,##0</c:formatCode>
                <c:ptCount val="2"/>
                <c:pt idx="0" formatCode="_(&quot;$&quot;* #,##0_);_(&quot;$&quot;* \(#,##0\);_(&quot;$&quot;* &quot;-&quot;_);_(@_)">
                  <c:v>0</c:v>
                </c:pt>
                <c:pt idx="1">
                  <c:v>0</c:v>
                </c:pt>
              </c:numCache>
            </c:numRef>
          </c:val>
          <c:extLst>
            <c:ext xmlns:c15="http://schemas.microsoft.com/office/drawing/2012/chart" uri="{02D57815-91ED-43cb-92C2-25804820EDAC}">
              <c15:categoryFilterExceptions>
                <c15:categoryFilterException>
                  <c15:sqref>'Formulas (HIDE THIS)'!$C$9</c15:sqref>
                  <c15:spPr xmlns:c15="http://schemas.microsoft.com/office/drawing/2012/chart">
                    <a:solidFill>
                      <a:srgbClr val="DE7F27"/>
                    </a:solidFill>
                    <a:ln>
                      <a:solidFill>
                        <a:sysClr val="windowText" lastClr="000000"/>
                      </a:solidFill>
                    </a:ln>
                  </c15:spPr>
                  <c15:invertIfNegative val="0"/>
                  <c15:bubble3D val="0"/>
                </c15:categoryFilterException>
              </c15:categoryFilterExceptions>
            </c:ext>
            <c:ext xmlns:c16="http://schemas.microsoft.com/office/drawing/2014/chart" uri="{C3380CC4-5D6E-409C-BE32-E72D297353CC}">
              <c16:uniqueId val="{00000002-D9DC-471F-91DE-6CA18FCFEF04}"/>
            </c:ext>
          </c:extLst>
        </c:ser>
        <c:dLbls>
          <c:dLblPos val="outEnd"/>
          <c:showLegendKey val="0"/>
          <c:showVal val="1"/>
          <c:showCatName val="0"/>
          <c:showSerName val="0"/>
          <c:showPercent val="0"/>
          <c:showBubbleSize val="0"/>
        </c:dLbls>
        <c:gapWidth val="150"/>
        <c:axId val="258120112"/>
        <c:axId val="258121792"/>
      </c:barChart>
      <c:catAx>
        <c:axId val="258120112"/>
        <c:scaling>
          <c:orientation val="minMax"/>
        </c:scaling>
        <c:delete val="0"/>
        <c:axPos val="b"/>
        <c:numFmt formatCode="General" sourceLinked="0"/>
        <c:majorTickMark val="out"/>
        <c:minorTickMark val="none"/>
        <c:tickLblPos val="nextTo"/>
        <c:spPr>
          <a:ln>
            <a:solidFill>
              <a:srgbClr val="1D4553"/>
            </a:solidFill>
          </a:ln>
        </c:spPr>
        <c:txPr>
          <a:bodyPr/>
          <a:lstStyle/>
          <a:p>
            <a:pPr>
              <a:defRPr sz="1050" b="1">
                <a:solidFill>
                  <a:srgbClr val="1D4553"/>
                </a:solidFill>
              </a:defRPr>
            </a:pPr>
            <a:endParaRPr lang="en-US"/>
          </a:p>
        </c:txPr>
        <c:crossAx val="258121792"/>
        <c:crosses val="autoZero"/>
        <c:auto val="1"/>
        <c:lblAlgn val="ctr"/>
        <c:lblOffset val="100"/>
        <c:noMultiLvlLbl val="0"/>
      </c:catAx>
      <c:valAx>
        <c:axId val="258121792"/>
        <c:scaling>
          <c:orientation val="minMax"/>
        </c:scaling>
        <c:delete val="0"/>
        <c:axPos val="l"/>
        <c:numFmt formatCode="_(&quot;$&quot;* #,##0_);_(&quot;$&quot;* \(#,##0\);_(&quot;$&quot;* &quot;-&quot;_);_(@_)" sourceLinked="1"/>
        <c:majorTickMark val="out"/>
        <c:minorTickMark val="none"/>
        <c:tickLblPos val="nextTo"/>
        <c:spPr>
          <a:ln>
            <a:solidFill>
              <a:srgbClr val="1D4553"/>
            </a:solidFill>
          </a:ln>
        </c:spPr>
        <c:txPr>
          <a:bodyPr/>
          <a:lstStyle/>
          <a:p>
            <a:pPr>
              <a:defRPr sz="1000" b="1">
                <a:solidFill>
                  <a:srgbClr val="1D4553"/>
                </a:solidFill>
              </a:defRPr>
            </a:pPr>
            <a:endParaRPr lang="en-US"/>
          </a:p>
        </c:txPr>
        <c:crossAx val="258120112"/>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4676350387708396E-2"/>
          <c:y val="0.14449332996375699"/>
          <c:w val="0.92532364961229097"/>
          <c:h val="0.53720169688661601"/>
        </c:manualLayout>
      </c:layout>
      <c:doughnutChart>
        <c:varyColors val="1"/>
        <c:ser>
          <c:idx val="0"/>
          <c:order val="0"/>
          <c:spPr>
            <a:solidFill>
              <a:srgbClr val="DE7F27"/>
            </a:solidFill>
          </c:spPr>
          <c:dPt>
            <c:idx val="0"/>
            <c:bubble3D val="0"/>
            <c:spPr>
              <a:solidFill>
                <a:srgbClr val="DE7F27"/>
              </a:solidFill>
              <a:ln w="19050">
                <a:solidFill>
                  <a:schemeClr val="lt1"/>
                </a:solidFill>
              </a:ln>
              <a:effectLst/>
            </c:spPr>
            <c:extLst>
              <c:ext xmlns:c16="http://schemas.microsoft.com/office/drawing/2014/chart" uri="{C3380CC4-5D6E-409C-BE32-E72D297353CC}">
                <c16:uniqueId val="{00000001-23C0-4607-82DD-C80A312B7CD9}"/>
              </c:ext>
            </c:extLst>
          </c:dPt>
          <c:dPt>
            <c:idx val="1"/>
            <c:bubble3D val="0"/>
            <c:spPr>
              <a:solidFill>
                <a:srgbClr val="1D4553"/>
              </a:solidFill>
              <a:ln w="19050">
                <a:solidFill>
                  <a:schemeClr val="lt1"/>
                </a:solidFill>
              </a:ln>
              <a:effectLst/>
            </c:spPr>
            <c:extLst>
              <c:ext xmlns:c16="http://schemas.microsoft.com/office/drawing/2014/chart" uri="{C3380CC4-5D6E-409C-BE32-E72D297353CC}">
                <c16:uniqueId val="{00000003-23C0-4607-82DD-C80A312B7CD9}"/>
              </c:ext>
            </c:extLst>
          </c:dPt>
          <c:dLbls>
            <c:dLbl>
              <c:idx val="0"/>
              <c:layout>
                <c:manualLayout>
                  <c:x val="8.2332038811890607E-2"/>
                  <c:y val="-7.343525001759719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3C0-4607-82DD-C80A312B7CD9}"/>
                </c:ext>
              </c:extLst>
            </c:dLbl>
            <c:dLbl>
              <c:idx val="1"/>
              <c:layout>
                <c:manualLayout>
                  <c:x val="-9.3254236885547695E-2"/>
                  <c:y val="3.662844592168230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3C0-4607-82DD-C80A312B7CD9}"/>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rgbClr val="1D4553"/>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extLst>
          </c:dLbls>
          <c:cat>
            <c:strRef>
              <c:f>'Formulas (HIDE THIS)'!$E$12:$F$12</c:f>
              <c:strCache>
                <c:ptCount val="2"/>
                <c:pt idx="0">
                  <c:v>Patients Losing Access to Care</c:v>
                </c:pt>
                <c:pt idx="1">
                  <c:v>Patients Remaining</c:v>
                </c:pt>
              </c:strCache>
            </c:strRef>
          </c:cat>
          <c:val>
            <c:numRef>
              <c:f>'Formulas (HIDE THIS)'!$E$13:$F$13</c:f>
              <c:numCache>
                <c:formatCode>0%</c:formatCode>
                <c:ptCount val="2"/>
                <c:pt idx="0">
                  <c:v>0</c:v>
                </c:pt>
                <c:pt idx="1">
                  <c:v>0</c:v>
                </c:pt>
              </c:numCache>
            </c:numRef>
          </c:val>
          <c:extLst>
            <c:ext xmlns:c16="http://schemas.microsoft.com/office/drawing/2014/chart" uri="{C3380CC4-5D6E-409C-BE32-E72D297353CC}">
              <c16:uniqueId val="{00000004-23C0-4607-82DD-C80A312B7CD9}"/>
            </c:ext>
          </c:extLst>
        </c:ser>
        <c:dLbls>
          <c:showLegendKey val="0"/>
          <c:showVal val="1"/>
          <c:showCatName val="0"/>
          <c:showSerName val="0"/>
          <c:showPercent val="0"/>
          <c:showBubbleSize val="0"/>
          <c:showLeaderLines val="0"/>
        </c:dLbls>
        <c:firstSliceAng val="0"/>
        <c:holeSize val="50"/>
      </c:doughnutChart>
      <c:spPr>
        <a:noFill/>
        <a:ln>
          <a:noFill/>
        </a:ln>
        <a:effectLst/>
      </c:spPr>
    </c:plotArea>
    <c:legend>
      <c:legendPos val="b"/>
      <c:layout>
        <c:manualLayout>
          <c:xMode val="edge"/>
          <c:yMode val="edge"/>
          <c:x val="9.1116365713781775E-2"/>
          <c:y val="0.754786503786948"/>
          <c:w val="0.88537594565385203"/>
          <c:h val="0.14617913841668001"/>
        </c:manualLayout>
      </c:layout>
      <c:overlay val="0"/>
      <c:spPr>
        <a:noFill/>
        <a:ln>
          <a:noFill/>
        </a:ln>
        <a:effectLst/>
      </c:spPr>
      <c:txPr>
        <a:bodyPr rot="0" spcFirstLastPara="1" vertOverflow="ellipsis" vert="horz" wrap="square" anchor="ctr" anchorCtr="1"/>
        <a:lstStyle/>
        <a:p>
          <a:pPr>
            <a:defRPr sz="1100" b="1" i="0" u="none" strike="noStrike" kern="1200" baseline="0">
              <a:solidFill>
                <a:srgbClr val="1D4553"/>
              </a:solidFill>
              <a:latin typeface="+mn-lt"/>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1.jpeg"/><Relationship Id="rId1" Type="http://schemas.openxmlformats.org/officeDocument/2006/relationships/hyperlink" Target="http://www.hcadvocacy.org/makethecase" TargetMode="External"/><Relationship Id="rId4"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4</xdr:col>
      <xdr:colOff>1537980</xdr:colOff>
      <xdr:row>8</xdr:row>
      <xdr:rowOff>231135</xdr:rowOff>
    </xdr:from>
    <xdr:to>
      <xdr:col>8</xdr:col>
      <xdr:colOff>436925</xdr:colOff>
      <xdr:row>9</xdr:row>
      <xdr:rowOff>198337</xdr:rowOff>
    </xdr:to>
    <xdr:sp macro="" textlink="'Formulas (HIDE THIS)'!E5">
      <xdr:nvSpPr>
        <xdr:cNvPr id="17" name="TextBox 16">
          <a:extLst>
            <a:ext uri="{FF2B5EF4-FFF2-40B4-BE49-F238E27FC236}">
              <a16:creationId xmlns:a16="http://schemas.microsoft.com/office/drawing/2014/main" id="{00000000-0008-0000-0100-000011000000}"/>
            </a:ext>
          </a:extLst>
        </xdr:cNvPr>
        <xdr:cNvSpPr txBox="1"/>
      </xdr:nvSpPr>
      <xdr:spPr>
        <a:xfrm>
          <a:off x="3373072" y="2057488"/>
          <a:ext cx="2280757" cy="2817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AEB87390-246A-4DA8-8EC5-5E05D3FD21D2}" type="TxLink">
            <a:rPr lang="en-US" sz="2000" b="0" i="0" u="none" strike="noStrike">
              <a:solidFill>
                <a:srgbClr val="DE7F27"/>
              </a:solidFill>
              <a:latin typeface="+mn-lt"/>
            </a:rPr>
            <a:pPr algn="ctr"/>
            <a:t>#DIV/0!</a:t>
          </a:fld>
          <a:endParaRPr lang="en-US" sz="2000">
            <a:solidFill>
              <a:srgbClr val="DE7F27"/>
            </a:solidFill>
            <a:latin typeface="+mn-lt"/>
          </a:endParaRPr>
        </a:p>
      </xdr:txBody>
    </xdr:sp>
    <xdr:clientData/>
  </xdr:twoCellAnchor>
  <xdr:twoCellAnchor>
    <xdr:from>
      <xdr:col>4</xdr:col>
      <xdr:colOff>87385</xdr:colOff>
      <xdr:row>11</xdr:row>
      <xdr:rowOff>28573</xdr:rowOff>
    </xdr:from>
    <xdr:to>
      <xdr:col>8</xdr:col>
      <xdr:colOff>349541</xdr:colOff>
      <xdr:row>12</xdr:row>
      <xdr:rowOff>131078</xdr:rowOff>
    </xdr:to>
    <xdr:sp macro="" textlink="">
      <xdr:nvSpPr>
        <xdr:cNvPr id="21" name="TextBox 20">
          <a:extLst>
            <a:ext uri="{FF2B5EF4-FFF2-40B4-BE49-F238E27FC236}">
              <a16:creationId xmlns:a16="http://schemas.microsoft.com/office/drawing/2014/main" id="{00000000-0008-0000-0100-000015000000}"/>
            </a:ext>
          </a:extLst>
        </xdr:cNvPr>
        <xdr:cNvSpPr txBox="1"/>
      </xdr:nvSpPr>
      <xdr:spPr>
        <a:xfrm>
          <a:off x="1922477" y="2571486"/>
          <a:ext cx="3643968" cy="2947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a:solidFill>
                <a:srgbClr val="1D4553"/>
              </a:solidFill>
              <a:latin typeface="+mn-lt"/>
            </a:rPr>
            <a:t>The</a:t>
          </a:r>
          <a:r>
            <a:rPr lang="en-US" sz="1200" b="1" baseline="0">
              <a:solidFill>
                <a:srgbClr val="1D4553"/>
              </a:solidFill>
              <a:latin typeface="+mn-lt"/>
            </a:rPr>
            <a:t> Funding Cliff Would Lead to Immediate Losses for</a:t>
          </a:r>
          <a:endParaRPr lang="en-US" sz="1200" b="1">
            <a:solidFill>
              <a:srgbClr val="1D4553"/>
            </a:solidFill>
            <a:latin typeface="+mn-lt"/>
          </a:endParaRPr>
        </a:p>
      </xdr:txBody>
    </xdr:sp>
    <xdr:clientData/>
  </xdr:twoCellAnchor>
  <xdr:twoCellAnchor editAs="absolute">
    <xdr:from>
      <xdr:col>4</xdr:col>
      <xdr:colOff>235940</xdr:colOff>
      <xdr:row>0</xdr:row>
      <xdr:rowOff>183654</xdr:rowOff>
    </xdr:from>
    <xdr:to>
      <xdr:col>8</xdr:col>
      <xdr:colOff>90268</xdr:colOff>
      <xdr:row>1</xdr:row>
      <xdr:rowOff>237629</xdr:rowOff>
    </xdr:to>
    <xdr:sp macro="" textlink="">
      <xdr:nvSpPr>
        <xdr:cNvPr id="19" name="TextBox 18">
          <a:extLst>
            <a:ext uri="{FF2B5EF4-FFF2-40B4-BE49-F238E27FC236}">
              <a16:creationId xmlns:a16="http://schemas.microsoft.com/office/drawing/2014/main" id="{00000000-0008-0000-0100-000013000000}"/>
            </a:ext>
          </a:extLst>
        </xdr:cNvPr>
        <xdr:cNvSpPr txBox="1"/>
      </xdr:nvSpPr>
      <xdr:spPr>
        <a:xfrm>
          <a:off x="2071032" y="183654"/>
          <a:ext cx="3236140" cy="2462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a:solidFill>
                <a:srgbClr val="1D4553"/>
              </a:solidFill>
              <a:latin typeface="+mn-lt"/>
            </a:rPr>
            <a:t>Estimating the Immediate Impact of the Cliff</a:t>
          </a:r>
          <a:r>
            <a:rPr lang="en-US" sz="1200" b="1" baseline="0">
              <a:solidFill>
                <a:srgbClr val="1D4553"/>
              </a:solidFill>
              <a:latin typeface="+mn-lt"/>
            </a:rPr>
            <a:t> </a:t>
          </a:r>
          <a:r>
            <a:rPr lang="en-US" sz="1200" b="1">
              <a:solidFill>
                <a:srgbClr val="1D4553"/>
              </a:solidFill>
              <a:latin typeface="+mn-lt"/>
            </a:rPr>
            <a:t>on </a:t>
          </a:r>
        </a:p>
      </xdr:txBody>
    </xdr:sp>
    <xdr:clientData/>
  </xdr:twoCellAnchor>
  <xdr:twoCellAnchor>
    <xdr:from>
      <xdr:col>0</xdr:col>
      <xdr:colOff>19050</xdr:colOff>
      <xdr:row>1</xdr:row>
      <xdr:rowOff>2</xdr:rowOff>
    </xdr:from>
    <xdr:to>
      <xdr:col>3</xdr:col>
      <xdr:colOff>3466</xdr:colOff>
      <xdr:row>43</xdr:row>
      <xdr:rowOff>148555</xdr:rowOff>
    </xdr:to>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19050" y="192250"/>
          <a:ext cx="1653476" cy="865114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a:solidFill>
                <a:srgbClr val="1D4553"/>
              </a:solidFill>
              <a:latin typeface="+mn-lt"/>
            </a:rPr>
            <a:t>The Health Center Funding</a:t>
          </a:r>
          <a:r>
            <a:rPr lang="en-US" sz="1200" b="1" baseline="0">
              <a:solidFill>
                <a:srgbClr val="1D4553"/>
              </a:solidFill>
              <a:latin typeface="+mn-lt"/>
            </a:rPr>
            <a:t> Cliff and Its Impact</a:t>
          </a:r>
        </a:p>
        <a:p>
          <a:pPr algn="ctr"/>
          <a:endParaRPr lang="en-US" sz="300" baseline="0">
            <a:solidFill>
              <a:srgbClr val="1D4553"/>
            </a:solidFill>
            <a:latin typeface="+mj-lt"/>
          </a:endParaRPr>
        </a:p>
        <a:p>
          <a:pPr marL="0" marR="0" indent="0" algn="l" defTabSz="914400" eaLnBrk="1" fontAlgn="auto" latinLnBrk="0" hangingPunct="1">
            <a:lnSpc>
              <a:spcPct val="100000"/>
            </a:lnSpc>
            <a:spcBef>
              <a:spcPts val="0"/>
            </a:spcBef>
            <a:spcAft>
              <a:spcPts val="0"/>
            </a:spcAft>
            <a:buClrTx/>
            <a:buSzTx/>
            <a:buFontTx/>
            <a:buNone/>
            <a:tabLst/>
            <a:defRPr/>
          </a:pPr>
          <a:r>
            <a:rPr lang="en-US" sz="1000">
              <a:solidFill>
                <a:srgbClr val="1D4553"/>
              </a:solidFill>
              <a:effectLst/>
              <a:latin typeface="+mn-lt"/>
              <a:ea typeface="+mn-ea"/>
              <a:cs typeface="+mn-cs"/>
            </a:rPr>
            <a:t>Just over 70% of federal funding for the Health Centers program comes from the Health Centers Fund. In 2015, Congress extended this fund on a bipartisan basis for two years.</a:t>
          </a:r>
          <a:r>
            <a:rPr lang="en-US" sz="1000" baseline="0">
              <a:solidFill>
                <a:srgbClr val="1D4553"/>
              </a:solidFill>
              <a:effectLst/>
              <a:latin typeface="+mn-lt"/>
              <a:ea typeface="+mn-ea"/>
              <a:cs typeface="+mn-cs"/>
            </a:rPr>
            <a:t> </a:t>
          </a:r>
          <a:r>
            <a:rPr lang="en-US" sz="1000" b="1">
              <a:solidFill>
                <a:srgbClr val="1D4553"/>
              </a:solidFill>
              <a:effectLst/>
              <a:latin typeface="+mn-lt"/>
              <a:ea typeface="+mn-ea"/>
              <a:cs typeface="+mn-cs"/>
            </a:rPr>
            <a:t>Without action before October 1, 2017, the fund is set to expire,</a:t>
          </a:r>
          <a:r>
            <a:rPr lang="en-US" sz="1000" b="1" baseline="0">
              <a:solidFill>
                <a:srgbClr val="1D4553"/>
              </a:solidFill>
              <a:effectLst/>
              <a:latin typeface="+mn-lt"/>
              <a:ea typeface="+mn-ea"/>
              <a:cs typeface="+mn-cs"/>
            </a:rPr>
            <a:t> meaning</a:t>
          </a:r>
          <a:r>
            <a:rPr lang="en-US" sz="1000" b="1">
              <a:solidFill>
                <a:srgbClr val="1D4553"/>
              </a:solidFill>
              <a:effectLst/>
              <a:latin typeface="+mn-lt"/>
              <a:ea typeface="+mn-ea"/>
              <a:cs typeface="+mn-cs"/>
            </a:rPr>
            <a:t> health centers will face an immediate 70% cut in funding.</a:t>
          </a:r>
        </a:p>
        <a:p>
          <a:pPr marL="0" marR="0" indent="0" algn="l" defTabSz="914400" eaLnBrk="1" fontAlgn="auto" latinLnBrk="0" hangingPunct="1">
            <a:lnSpc>
              <a:spcPct val="100000"/>
            </a:lnSpc>
            <a:spcBef>
              <a:spcPts val="0"/>
            </a:spcBef>
            <a:spcAft>
              <a:spcPts val="0"/>
            </a:spcAft>
            <a:buClrTx/>
            <a:buSzTx/>
            <a:buFontTx/>
            <a:buNone/>
            <a:tabLst/>
            <a:defRPr/>
          </a:pPr>
          <a:endParaRPr lang="en-US" sz="1000" b="0">
            <a:solidFill>
              <a:srgbClr val="1D4553"/>
            </a:solidFill>
            <a:latin typeface="+mn-lt"/>
          </a:endParaRPr>
        </a:p>
        <a:p>
          <a:pPr marL="0" marR="0" indent="0" algn="l" defTabSz="914400" eaLnBrk="1" fontAlgn="auto" latinLnBrk="0" hangingPunct="1">
            <a:lnSpc>
              <a:spcPct val="100000"/>
            </a:lnSpc>
            <a:spcBef>
              <a:spcPts val="0"/>
            </a:spcBef>
            <a:spcAft>
              <a:spcPts val="0"/>
            </a:spcAft>
            <a:buClrTx/>
            <a:buSzTx/>
            <a:buFontTx/>
            <a:buNone/>
            <a:tabLst/>
            <a:defRPr/>
          </a:pPr>
          <a:r>
            <a:rPr lang="en-US" sz="1000" b="0">
              <a:solidFill>
                <a:srgbClr val="1D4553"/>
              </a:solidFill>
              <a:latin typeface="+mn-lt"/>
            </a:rPr>
            <a:t>As a result of thi</a:t>
          </a:r>
          <a:r>
            <a:rPr lang="en-US" sz="1000" b="0" baseline="0">
              <a:solidFill>
                <a:srgbClr val="1D4553"/>
              </a:solidFill>
              <a:latin typeface="+mn-lt"/>
            </a:rPr>
            <a:t>s funding loss, milllions of patients would lose access to care and health centers would be forced to close sites and lay off thousands of staff. In fact, the federal government estimates that this potential 70% reduction in funding would result in a cumulative loss of access to primary and preventive care for 9 million patients, layoffs of more than 50,000 providers and staff, and the closure of 2,800 health center sites.</a:t>
          </a:r>
        </a:p>
        <a:p>
          <a:pPr marL="0" marR="0" indent="0" algn="l" defTabSz="914400" eaLnBrk="1" fontAlgn="auto" latinLnBrk="0" hangingPunct="1">
            <a:lnSpc>
              <a:spcPct val="100000"/>
            </a:lnSpc>
            <a:spcBef>
              <a:spcPts val="0"/>
            </a:spcBef>
            <a:spcAft>
              <a:spcPts val="0"/>
            </a:spcAft>
            <a:buClrTx/>
            <a:buSzTx/>
            <a:buFontTx/>
            <a:buNone/>
            <a:tabLst/>
            <a:defRPr/>
          </a:pPr>
          <a:endParaRPr lang="en-US" sz="1000" b="0" baseline="0">
            <a:solidFill>
              <a:srgbClr val="1D4553"/>
            </a:solidFill>
            <a:latin typeface="+mn-lt"/>
          </a:endParaRPr>
        </a:p>
        <a:p>
          <a:pPr marL="0" marR="0" indent="0" algn="l" defTabSz="914400" eaLnBrk="1" fontAlgn="auto" latinLnBrk="0" hangingPunct="1">
            <a:lnSpc>
              <a:spcPct val="100000"/>
            </a:lnSpc>
            <a:spcBef>
              <a:spcPts val="0"/>
            </a:spcBef>
            <a:spcAft>
              <a:spcPts val="0"/>
            </a:spcAft>
            <a:buClrTx/>
            <a:buSzTx/>
            <a:buFontTx/>
            <a:buNone/>
            <a:tabLst/>
            <a:defRPr/>
          </a:pPr>
          <a:r>
            <a:rPr lang="en-US" sz="1000" b="0">
              <a:solidFill>
                <a:srgbClr val="1D4553"/>
              </a:solidFill>
              <a:latin typeface="+mn-lt"/>
            </a:rPr>
            <a:t>This</a:t>
          </a:r>
          <a:r>
            <a:rPr lang="en-US" sz="1000" b="0" baseline="0">
              <a:solidFill>
                <a:srgbClr val="1D4553"/>
              </a:solidFill>
              <a:latin typeface="+mn-lt"/>
            </a:rPr>
            <a:t> tool provides an estimate of the </a:t>
          </a:r>
          <a:r>
            <a:rPr lang="en-US" sz="1000" b="0" i="1" baseline="0">
              <a:solidFill>
                <a:srgbClr val="1D4553"/>
              </a:solidFill>
              <a:latin typeface="+mn-lt"/>
            </a:rPr>
            <a:t>immediate </a:t>
          </a:r>
          <a:r>
            <a:rPr lang="en-US" sz="1000" b="0" baseline="0">
              <a:solidFill>
                <a:srgbClr val="1D4553"/>
              </a:solidFill>
              <a:latin typeface="+mn-lt"/>
            </a:rPr>
            <a:t>impact of a 70% cut only. </a:t>
          </a:r>
          <a:r>
            <a:rPr lang="en-US" sz="1000" b="0">
              <a:solidFill>
                <a:srgbClr val="1D4553"/>
              </a:solidFill>
              <a:latin typeface="+mn-lt"/>
            </a:rPr>
            <a:t>Calculations used for these estimates do not account for impacts that would likely result from the subsequent loss of other revenue sources and decrease in health center services, such</a:t>
          </a:r>
          <a:r>
            <a:rPr lang="en-US" sz="1000" b="0" baseline="0">
              <a:solidFill>
                <a:srgbClr val="1D4553"/>
              </a:solidFill>
              <a:latin typeface="+mn-lt"/>
            </a:rPr>
            <a:t> as</a:t>
          </a:r>
          <a:r>
            <a:rPr lang="en-US" sz="1000" b="0">
              <a:solidFill>
                <a:srgbClr val="1D4553"/>
              </a:solidFill>
              <a:latin typeface="+mn-lt"/>
            </a:rPr>
            <a:t> enabling services that faciliate patients' access to care.</a:t>
          </a:r>
        </a:p>
        <a:p>
          <a:pPr marL="0" marR="0" indent="0" algn="l" defTabSz="914400" eaLnBrk="1" fontAlgn="auto" latinLnBrk="0" hangingPunct="1">
            <a:lnSpc>
              <a:spcPct val="100000"/>
            </a:lnSpc>
            <a:spcBef>
              <a:spcPts val="0"/>
            </a:spcBef>
            <a:spcAft>
              <a:spcPts val="0"/>
            </a:spcAft>
            <a:buClrTx/>
            <a:buSzTx/>
            <a:buFontTx/>
            <a:buNone/>
            <a:tabLst/>
            <a:defRPr/>
          </a:pPr>
          <a:endParaRPr lang="en-US" sz="1000" b="0">
            <a:solidFill>
              <a:srgbClr val="1D4553"/>
            </a:solidFill>
            <a:latin typeface="+mn-lt"/>
          </a:endParaRPr>
        </a:p>
        <a:p>
          <a:pPr marL="0" marR="0" indent="0" algn="l" defTabSz="914400" eaLnBrk="1" fontAlgn="auto" latinLnBrk="0" hangingPunct="1">
            <a:lnSpc>
              <a:spcPct val="100000"/>
            </a:lnSpc>
            <a:spcBef>
              <a:spcPts val="0"/>
            </a:spcBef>
            <a:spcAft>
              <a:spcPts val="0"/>
            </a:spcAft>
            <a:buClrTx/>
            <a:buSzTx/>
            <a:buFontTx/>
            <a:buNone/>
            <a:tabLst/>
            <a:defRPr/>
          </a:pPr>
          <a:endParaRPr lang="en-US" sz="1000" b="1">
            <a:solidFill>
              <a:srgbClr val="1D4553"/>
            </a:solidFill>
            <a:latin typeface="+mn-lt"/>
          </a:endParaRPr>
        </a:p>
      </xdr:txBody>
    </xdr:sp>
    <xdr:clientData/>
  </xdr:twoCellAnchor>
  <xdr:twoCellAnchor>
    <xdr:from>
      <xdr:col>3</xdr:col>
      <xdr:colOff>4740</xdr:colOff>
      <xdr:row>39</xdr:row>
      <xdr:rowOff>122339</xdr:rowOff>
    </xdr:from>
    <xdr:to>
      <xdr:col>6</xdr:col>
      <xdr:colOff>358280</xdr:colOff>
      <xdr:row>43</xdr:row>
      <xdr:rowOff>78492</xdr:rowOff>
    </xdr:to>
    <xdr:sp macro="" textlink="">
      <xdr:nvSpPr>
        <xdr:cNvPr id="8" name="TextBox 7">
          <a:hlinkClick xmlns:r="http://schemas.openxmlformats.org/officeDocument/2006/relationships" r:id="rId1"/>
          <a:extLst>
            <a:ext uri="{FF2B5EF4-FFF2-40B4-BE49-F238E27FC236}">
              <a16:creationId xmlns:a16="http://schemas.microsoft.com/office/drawing/2014/main" id="{00000000-0008-0000-0100-000008000000}"/>
            </a:ext>
          </a:extLst>
        </xdr:cNvPr>
        <xdr:cNvSpPr txBox="1"/>
      </xdr:nvSpPr>
      <xdr:spPr>
        <a:xfrm>
          <a:off x="1673800" y="8048188"/>
          <a:ext cx="2459526" cy="7251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sz="900" baseline="0">
              <a:solidFill>
                <a:srgbClr val="1D4553"/>
              </a:solidFill>
              <a:effectLst/>
              <a:latin typeface="+mn-lt"/>
              <a:ea typeface="+mn-ea"/>
              <a:cs typeface="+mn-cs"/>
            </a:rPr>
            <a:t>For more information on the Health Center Funding Cliff and resources on how to prevent the Cliff from occurring, visit </a:t>
          </a:r>
          <a:r>
            <a:rPr lang="en-US" sz="900" baseline="0">
              <a:solidFill>
                <a:srgbClr val="DE7F27"/>
              </a:solidFill>
              <a:effectLst/>
              <a:latin typeface="+mn-lt"/>
              <a:ea typeface="+mn-ea"/>
              <a:cs typeface="+mn-cs"/>
            </a:rPr>
            <a:t>http://www.hcadvocacy.org/makethecase</a:t>
          </a:r>
          <a:endParaRPr lang="en-US" sz="900">
            <a:solidFill>
              <a:srgbClr val="DE7F27"/>
            </a:solidFill>
          </a:endParaRPr>
        </a:p>
      </xdr:txBody>
    </xdr:sp>
    <xdr:clientData/>
  </xdr:twoCellAnchor>
  <xdr:twoCellAnchor>
    <xdr:from>
      <xdr:col>3</xdr:col>
      <xdr:colOff>19051</xdr:colOff>
      <xdr:row>5</xdr:row>
      <xdr:rowOff>88900</xdr:rowOff>
    </xdr:from>
    <xdr:to>
      <xdr:col>4</xdr:col>
      <xdr:colOff>1587500</xdr:colOff>
      <xdr:row>6</xdr:row>
      <xdr:rowOff>76199</xdr:rowOff>
    </xdr:to>
    <xdr:sp macro="" textlink="">
      <xdr:nvSpPr>
        <xdr:cNvPr id="9" name="TextBox 8">
          <a:extLst>
            <a:ext uri="{FF2B5EF4-FFF2-40B4-BE49-F238E27FC236}">
              <a16:creationId xmlns:a16="http://schemas.microsoft.com/office/drawing/2014/main" id="{00000000-0008-0000-0100-000009000000}"/>
            </a:ext>
          </a:extLst>
        </xdr:cNvPr>
        <xdr:cNvSpPr txBox="1"/>
      </xdr:nvSpPr>
      <xdr:spPr>
        <a:xfrm>
          <a:off x="1924051" y="939800"/>
          <a:ext cx="1758949" cy="3174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solidFill>
                <a:srgbClr val="1D4553"/>
              </a:solidFill>
              <a:latin typeface="+mn-lt"/>
            </a:rPr>
            <a:t>Total Federal 330 Funding:</a:t>
          </a:r>
        </a:p>
      </xdr:txBody>
    </xdr:sp>
    <xdr:clientData/>
  </xdr:twoCellAnchor>
  <xdr:twoCellAnchor>
    <xdr:from>
      <xdr:col>4</xdr:col>
      <xdr:colOff>1572936</xdr:colOff>
      <xdr:row>5</xdr:row>
      <xdr:rowOff>142429</xdr:rowOff>
    </xdr:from>
    <xdr:to>
      <xdr:col>8</xdr:col>
      <xdr:colOff>576743</xdr:colOff>
      <xdr:row>5</xdr:row>
      <xdr:rowOff>314586</xdr:rowOff>
    </xdr:to>
    <xdr:sp macro="" textlink="">
      <xdr:nvSpPr>
        <xdr:cNvPr id="14" name="TextBox 13">
          <a:extLst>
            <a:ext uri="{FF2B5EF4-FFF2-40B4-BE49-F238E27FC236}">
              <a16:creationId xmlns:a16="http://schemas.microsoft.com/office/drawing/2014/main" id="{00000000-0008-0000-0100-00000E000000}"/>
            </a:ext>
          </a:extLst>
        </xdr:cNvPr>
        <xdr:cNvSpPr txBox="1"/>
      </xdr:nvSpPr>
      <xdr:spPr>
        <a:xfrm>
          <a:off x="3408028" y="1007544"/>
          <a:ext cx="2385619" cy="1721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solidFill>
                <a:srgbClr val="DE7F27"/>
              </a:solidFill>
              <a:latin typeface="+mn-lt"/>
            </a:rPr>
            <a:t>Amount of Federal 330 Funding Lost:</a:t>
          </a:r>
        </a:p>
      </xdr:txBody>
    </xdr:sp>
    <xdr:clientData/>
  </xdr:twoCellAnchor>
  <xdr:twoCellAnchor>
    <xdr:from>
      <xdr:col>4</xdr:col>
      <xdr:colOff>1791399</xdr:colOff>
      <xdr:row>6</xdr:row>
      <xdr:rowOff>4631</xdr:rowOff>
    </xdr:from>
    <xdr:to>
      <xdr:col>8</xdr:col>
      <xdr:colOff>279633</xdr:colOff>
      <xdr:row>7</xdr:row>
      <xdr:rowOff>52257</xdr:rowOff>
    </xdr:to>
    <xdr:sp macro="" textlink="'Formulas (HIDE THIS)'!E2">
      <xdr:nvSpPr>
        <xdr:cNvPr id="16" name="TextBox 15">
          <a:extLst>
            <a:ext uri="{FF2B5EF4-FFF2-40B4-BE49-F238E27FC236}">
              <a16:creationId xmlns:a16="http://schemas.microsoft.com/office/drawing/2014/main" id="{00000000-0008-0000-0100-000010000000}"/>
            </a:ext>
          </a:extLst>
        </xdr:cNvPr>
        <xdr:cNvSpPr txBox="1"/>
      </xdr:nvSpPr>
      <xdr:spPr>
        <a:xfrm>
          <a:off x="3626491" y="1201810"/>
          <a:ext cx="1870046" cy="3622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B7120F2B-4C7D-453F-9199-B8DF89F4295E}" type="TxLink">
            <a:rPr lang="en-US" sz="2000" b="0" i="0" u="none" strike="noStrike">
              <a:solidFill>
                <a:srgbClr val="DE7F27"/>
              </a:solidFill>
              <a:latin typeface="+mn-lt"/>
            </a:rPr>
            <a:pPr algn="ctr"/>
            <a:t>$0</a:t>
          </a:fld>
          <a:endParaRPr lang="en-US" sz="2000">
            <a:solidFill>
              <a:srgbClr val="DE7F27"/>
            </a:solidFill>
            <a:latin typeface="+mn-lt"/>
          </a:endParaRPr>
        </a:p>
      </xdr:txBody>
    </xdr:sp>
    <xdr:clientData/>
  </xdr:twoCellAnchor>
  <xdr:twoCellAnchor editAs="oneCell">
    <xdr:from>
      <xdr:col>6</xdr:col>
      <xdr:colOff>272620</xdr:colOff>
      <xdr:row>40</xdr:row>
      <xdr:rowOff>55344</xdr:rowOff>
    </xdr:from>
    <xdr:to>
      <xdr:col>8</xdr:col>
      <xdr:colOff>559264</xdr:colOff>
      <xdr:row>42</xdr:row>
      <xdr:rowOff>148555</xdr:rowOff>
    </xdr:to>
    <xdr:pic>
      <xdr:nvPicPr>
        <xdr:cNvPr id="6" name="Picture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2"/>
        <a:stretch>
          <a:fillRect/>
        </a:stretch>
      </xdr:blipFill>
      <xdr:spPr>
        <a:xfrm>
          <a:off x="4047666" y="8173440"/>
          <a:ext cx="1728502" cy="477707"/>
        </a:xfrm>
        <a:prstGeom prst="rect">
          <a:avLst/>
        </a:prstGeom>
      </xdr:spPr>
    </xdr:pic>
    <xdr:clientData/>
  </xdr:twoCellAnchor>
  <xdr:twoCellAnchor>
    <xdr:from>
      <xdr:col>3</xdr:col>
      <xdr:colOff>122338</xdr:colOff>
      <xdr:row>13</xdr:row>
      <xdr:rowOff>96124</xdr:rowOff>
    </xdr:from>
    <xdr:to>
      <xdr:col>8</xdr:col>
      <xdr:colOff>428188</xdr:colOff>
      <xdr:row>28</xdr:row>
      <xdr:rowOff>32042</xdr:rowOff>
    </xdr:to>
    <xdr:graphicFrame macro="">
      <xdr:nvGraphicFramePr>
        <xdr:cNvPr id="22" name="Chart 21">
          <a:extLst>
            <a:ext uri="{FF2B5EF4-FFF2-40B4-BE49-F238E27FC236}">
              <a16:creationId xmlns:a16="http://schemas.microsoft.com/office/drawing/2014/main" id="{00000000-0008-0000-0100-00001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142729</xdr:colOff>
      <xdr:row>28</xdr:row>
      <xdr:rowOff>65889</xdr:rowOff>
    </xdr:from>
    <xdr:to>
      <xdr:col>8</xdr:col>
      <xdr:colOff>471881</xdr:colOff>
      <xdr:row>29</xdr:row>
      <xdr:rowOff>131078</xdr:rowOff>
    </xdr:to>
    <xdr:sp macro="" textlink="">
      <xdr:nvSpPr>
        <xdr:cNvPr id="23" name="TextBox 22">
          <a:extLst>
            <a:ext uri="{FF2B5EF4-FFF2-40B4-BE49-F238E27FC236}">
              <a16:creationId xmlns:a16="http://schemas.microsoft.com/office/drawing/2014/main" id="{00000000-0008-0000-0100-000017000000}"/>
            </a:ext>
          </a:extLst>
        </xdr:cNvPr>
        <xdr:cNvSpPr txBox="1"/>
      </xdr:nvSpPr>
      <xdr:spPr>
        <a:xfrm>
          <a:off x="1811789" y="5877013"/>
          <a:ext cx="3876996" cy="25743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a:solidFill>
                <a:srgbClr val="1D4553"/>
              </a:solidFill>
              <a:latin typeface="+mn-lt"/>
            </a:rPr>
            <a:t>Percent of Patients</a:t>
          </a:r>
          <a:r>
            <a:rPr lang="en-US" sz="1200" b="1" baseline="0">
              <a:solidFill>
                <a:srgbClr val="1D4553"/>
              </a:solidFill>
              <a:latin typeface="+mn-lt"/>
            </a:rPr>
            <a:t> Losing Access to Care Immediately</a:t>
          </a:r>
          <a:endParaRPr lang="en-US" sz="1200" b="1">
            <a:solidFill>
              <a:srgbClr val="1D4553"/>
            </a:solidFill>
            <a:latin typeface="+mn-lt"/>
          </a:endParaRPr>
        </a:p>
      </xdr:txBody>
    </xdr:sp>
    <xdr:clientData/>
  </xdr:twoCellAnchor>
  <xdr:twoCellAnchor>
    <xdr:from>
      <xdr:col>4</xdr:col>
      <xdr:colOff>842249</xdr:colOff>
      <xdr:row>29</xdr:row>
      <xdr:rowOff>132513</xdr:rowOff>
    </xdr:from>
    <xdr:to>
      <xdr:col>7</xdr:col>
      <xdr:colOff>24526</xdr:colOff>
      <xdr:row>30</xdr:row>
      <xdr:rowOff>187442</xdr:rowOff>
    </xdr:to>
    <xdr:sp macro="" textlink="">
      <xdr:nvSpPr>
        <xdr:cNvPr id="24" name="TextBox 23">
          <a:extLst>
            <a:ext uri="{FF2B5EF4-FFF2-40B4-BE49-F238E27FC236}">
              <a16:creationId xmlns:a16="http://schemas.microsoft.com/office/drawing/2014/main" id="{00000000-0008-0000-0100-000018000000}"/>
            </a:ext>
          </a:extLst>
        </xdr:cNvPr>
        <xdr:cNvSpPr txBox="1"/>
      </xdr:nvSpPr>
      <xdr:spPr>
        <a:xfrm>
          <a:off x="2677341" y="6135885"/>
          <a:ext cx="1952391" cy="2471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i="1">
              <a:solidFill>
                <a:srgbClr val="1D4553"/>
              </a:solidFill>
              <a:latin typeface="+mn-lt"/>
            </a:rPr>
            <a:t>After</a:t>
          </a:r>
          <a:r>
            <a:rPr lang="en-US" sz="1100" b="1" i="1" baseline="0">
              <a:solidFill>
                <a:srgbClr val="1D4553"/>
              </a:solidFill>
              <a:latin typeface="+mn-lt"/>
            </a:rPr>
            <a:t> 70% Reduction</a:t>
          </a:r>
          <a:endParaRPr lang="en-US" sz="1100" b="1" i="1">
            <a:solidFill>
              <a:srgbClr val="1D4553"/>
            </a:solidFill>
            <a:latin typeface="+mn-lt"/>
          </a:endParaRPr>
        </a:p>
      </xdr:txBody>
    </xdr:sp>
    <xdr:clientData/>
  </xdr:twoCellAnchor>
  <xdr:twoCellAnchor>
    <xdr:from>
      <xdr:col>1</xdr:col>
      <xdr:colOff>510184</xdr:colOff>
      <xdr:row>30</xdr:row>
      <xdr:rowOff>157556</xdr:rowOff>
    </xdr:from>
    <xdr:to>
      <xdr:col>8</xdr:col>
      <xdr:colOff>576860</xdr:colOff>
      <xdr:row>40</xdr:row>
      <xdr:rowOff>78648</xdr:rowOff>
    </xdr:to>
    <xdr:graphicFrame macro="">
      <xdr:nvGraphicFramePr>
        <xdr:cNvPr id="7" name="Chart 6">
          <a:extLst>
            <a:ext uri="{FF2B5EF4-FFF2-40B4-BE49-F238E27FC236}">
              <a16:creationId xmlns:a16="http://schemas.microsoft.com/office/drawing/2014/main" id="{00000000-0008-0000-01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1695276</xdr:colOff>
      <xdr:row>7</xdr:row>
      <xdr:rowOff>56248</xdr:rowOff>
    </xdr:from>
    <xdr:to>
      <xdr:col>8</xdr:col>
      <xdr:colOff>305847</xdr:colOff>
      <xdr:row>8</xdr:row>
      <xdr:rowOff>244679</xdr:rowOff>
    </xdr:to>
    <xdr:sp macro="" textlink="">
      <xdr:nvSpPr>
        <xdr:cNvPr id="15" name="TextBox 14">
          <a:extLst>
            <a:ext uri="{FF2B5EF4-FFF2-40B4-BE49-F238E27FC236}">
              <a16:creationId xmlns:a16="http://schemas.microsoft.com/office/drawing/2014/main" id="{00000000-0008-0000-0100-00000F000000}"/>
            </a:ext>
          </a:extLst>
        </xdr:cNvPr>
        <xdr:cNvSpPr txBox="1"/>
      </xdr:nvSpPr>
      <xdr:spPr>
        <a:xfrm>
          <a:off x="3530368" y="1568014"/>
          <a:ext cx="1992383" cy="5030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solidFill>
                <a:srgbClr val="DE7F27"/>
              </a:solidFill>
              <a:latin typeface="+mn-lt"/>
            </a:rPr>
            <a:t>Number of Patients Losing Access to Care:</a:t>
          </a:r>
        </a:p>
      </xdr:txBody>
    </xdr:sp>
    <xdr:clientData/>
  </xdr:twoCellAnchor>
  <xdr:twoCellAnchor>
    <xdr:from>
      <xdr:col>4</xdr:col>
      <xdr:colOff>111125</xdr:colOff>
      <xdr:row>3</xdr:row>
      <xdr:rowOff>50800</xdr:rowOff>
    </xdr:from>
    <xdr:to>
      <xdr:col>4</xdr:col>
      <xdr:colOff>1387475</xdr:colOff>
      <xdr:row>5</xdr:row>
      <xdr:rowOff>63500</xdr:rowOff>
    </xdr:to>
    <xdr:sp macro="" textlink="">
      <xdr:nvSpPr>
        <xdr:cNvPr id="10" name="TextBox 9">
          <a:extLst>
            <a:ext uri="{FF2B5EF4-FFF2-40B4-BE49-F238E27FC236}">
              <a16:creationId xmlns:a16="http://schemas.microsoft.com/office/drawing/2014/main" id="{00000000-0008-0000-0100-00000A000000}"/>
            </a:ext>
          </a:extLst>
        </xdr:cNvPr>
        <xdr:cNvSpPr txBox="1"/>
      </xdr:nvSpPr>
      <xdr:spPr>
        <a:xfrm>
          <a:off x="2206625" y="673100"/>
          <a:ext cx="1276350"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u="sng">
              <a:solidFill>
                <a:schemeClr val="accent1">
                  <a:lumMod val="50000"/>
                </a:schemeClr>
              </a:solidFill>
              <a:latin typeface="+mn-lt"/>
            </a:rPr>
            <a:t>Today</a:t>
          </a:r>
        </a:p>
      </xdr:txBody>
    </xdr:sp>
    <xdr:clientData/>
  </xdr:twoCellAnchor>
  <xdr:twoCellAnchor>
    <xdr:from>
      <xdr:col>5</xdr:col>
      <xdr:colOff>9685</xdr:colOff>
      <xdr:row>3</xdr:row>
      <xdr:rowOff>39569</xdr:rowOff>
    </xdr:from>
    <xdr:to>
      <xdr:col>8</xdr:col>
      <xdr:colOff>323325</xdr:colOff>
      <xdr:row>5</xdr:row>
      <xdr:rowOff>195830</xdr:rowOff>
    </xdr:to>
    <xdr:sp macro="" textlink="">
      <xdr:nvSpPr>
        <xdr:cNvPr id="26" name="TextBox 25">
          <a:extLst>
            <a:ext uri="{FF2B5EF4-FFF2-40B4-BE49-F238E27FC236}">
              <a16:creationId xmlns:a16="http://schemas.microsoft.com/office/drawing/2014/main" id="{00000000-0008-0000-0100-00001A000000}"/>
            </a:ext>
          </a:extLst>
        </xdr:cNvPr>
        <xdr:cNvSpPr txBox="1"/>
      </xdr:nvSpPr>
      <xdr:spPr>
        <a:xfrm>
          <a:off x="3662391" y="668743"/>
          <a:ext cx="1877838" cy="3922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rgbClr val="DE7F27"/>
              </a:solidFill>
              <a:latin typeface="+mn-lt"/>
            </a:rPr>
            <a:t>If</a:t>
          </a:r>
          <a:r>
            <a:rPr lang="en-US" sz="1200" b="1" u="sng" baseline="0">
              <a:solidFill>
                <a:srgbClr val="DE7F27"/>
              </a:solidFill>
              <a:latin typeface="+mn-lt"/>
            </a:rPr>
            <a:t> the Cliff Were to Occur</a:t>
          </a:r>
          <a:endParaRPr lang="en-US" sz="1200" b="1" u="sng">
            <a:solidFill>
              <a:srgbClr val="DE7F27"/>
            </a:solidFill>
            <a:latin typeface="+mn-lt"/>
          </a:endParaRPr>
        </a:p>
      </xdr:txBody>
    </xdr:sp>
    <xdr:clientData/>
  </xdr:twoCellAnchor>
  <xdr:twoCellAnchor>
    <xdr:from>
      <xdr:col>4</xdr:col>
      <xdr:colOff>71913</xdr:colOff>
      <xdr:row>7</xdr:row>
      <xdr:rowOff>61926</xdr:rowOff>
    </xdr:from>
    <xdr:to>
      <xdr:col>4</xdr:col>
      <xdr:colOff>1406902</xdr:colOff>
      <xdr:row>8</xdr:row>
      <xdr:rowOff>244678</xdr:rowOff>
    </xdr:to>
    <xdr:sp macro="" textlink="">
      <xdr:nvSpPr>
        <xdr:cNvPr id="11" name="TextBox 10">
          <a:extLst>
            <a:ext uri="{FF2B5EF4-FFF2-40B4-BE49-F238E27FC236}">
              <a16:creationId xmlns:a16="http://schemas.microsoft.com/office/drawing/2014/main" id="{00000000-0008-0000-0100-00000B000000}"/>
            </a:ext>
          </a:extLst>
        </xdr:cNvPr>
        <xdr:cNvSpPr txBox="1"/>
      </xdr:nvSpPr>
      <xdr:spPr>
        <a:xfrm rot="10800000" flipV="1">
          <a:off x="1907005" y="1573692"/>
          <a:ext cx="1334989" cy="4973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solidFill>
                <a:srgbClr val="1D4553"/>
              </a:solidFill>
              <a:latin typeface="+mn-lt"/>
            </a:rPr>
            <a:t>Number of Patients Served:</a:t>
          </a:r>
        </a:p>
      </xdr:txBody>
    </xdr:sp>
    <xdr:clientData/>
  </xdr:twoCellAnchor>
  <xdr:twoCellAnchor>
    <xdr:from>
      <xdr:col>3</xdr:col>
      <xdr:colOff>157387</xdr:colOff>
      <xdr:row>8</xdr:row>
      <xdr:rowOff>218435</xdr:rowOff>
    </xdr:from>
    <xdr:to>
      <xdr:col>4</xdr:col>
      <xdr:colOff>1534067</xdr:colOff>
      <xdr:row>9</xdr:row>
      <xdr:rowOff>199385</xdr:rowOff>
    </xdr:to>
    <xdr:sp macro="" textlink="'Data Input Instructions + Notes'!C8">
      <xdr:nvSpPr>
        <xdr:cNvPr id="27" name="TextBox 26">
          <a:extLst>
            <a:ext uri="{FF2B5EF4-FFF2-40B4-BE49-F238E27FC236}">
              <a16:creationId xmlns:a16="http://schemas.microsoft.com/office/drawing/2014/main" id="{00000000-0008-0000-0100-00001B000000}"/>
            </a:ext>
          </a:extLst>
        </xdr:cNvPr>
        <xdr:cNvSpPr txBox="1"/>
      </xdr:nvSpPr>
      <xdr:spPr>
        <a:xfrm>
          <a:off x="1826447" y="2044788"/>
          <a:ext cx="1542712" cy="2955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74020BA5-AC57-7144-98A6-C7E74C30C650}" type="TxLink">
            <a:rPr lang="is-IS" sz="2000" b="0" i="0" u="none" strike="noStrike">
              <a:solidFill>
                <a:srgbClr val="1D4553"/>
              </a:solidFill>
              <a:latin typeface="Calibri"/>
              <a:ea typeface="Calibri"/>
              <a:cs typeface="Calibri"/>
            </a:rPr>
            <a:pPr algn="ctr"/>
            <a:t> </a:t>
          </a:fld>
          <a:endParaRPr lang="en-US" sz="2000">
            <a:solidFill>
              <a:srgbClr val="1D4553"/>
            </a:solidFill>
            <a:latin typeface="+mn-lt"/>
          </a:endParaRPr>
        </a:p>
      </xdr:txBody>
    </xdr:sp>
    <xdr:clientData/>
  </xdr:twoCellAnchor>
  <xdr:twoCellAnchor>
    <xdr:from>
      <xdr:col>2</xdr:col>
      <xdr:colOff>393236</xdr:colOff>
      <xdr:row>1</xdr:row>
      <xdr:rowOff>191287</xdr:rowOff>
    </xdr:from>
    <xdr:to>
      <xdr:col>9</xdr:col>
      <xdr:colOff>17477</xdr:colOff>
      <xdr:row>2</xdr:row>
      <xdr:rowOff>172237</xdr:rowOff>
    </xdr:to>
    <xdr:sp macro="" textlink="'Data Input Instructions + Notes'!C9">
      <xdr:nvSpPr>
        <xdr:cNvPr id="30" name="TextBox 29">
          <a:extLst>
            <a:ext uri="{FF2B5EF4-FFF2-40B4-BE49-F238E27FC236}">
              <a16:creationId xmlns:a16="http://schemas.microsoft.com/office/drawing/2014/main" id="{00000000-0008-0000-0100-00001E000000}"/>
            </a:ext>
          </a:extLst>
        </xdr:cNvPr>
        <xdr:cNvSpPr txBox="1"/>
      </xdr:nvSpPr>
      <xdr:spPr>
        <a:xfrm>
          <a:off x="1616630" y="383535"/>
          <a:ext cx="4229448" cy="2256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2B11DC43-766D-4C4F-9866-3CD5BF3FEEC0}" type="TxLink">
            <a:rPr lang="en-US" sz="1200" b="1" i="0" u="none" strike="noStrike">
              <a:solidFill>
                <a:srgbClr val="1D4553"/>
              </a:solidFill>
              <a:latin typeface="Calibri"/>
              <a:ea typeface="Calibri"/>
              <a:cs typeface="Calibri"/>
            </a:rPr>
            <a:pPr algn="ctr"/>
            <a:t> </a:t>
          </a:fld>
          <a:endParaRPr lang="en-US" sz="1200" b="1">
            <a:solidFill>
              <a:srgbClr val="1D4553"/>
            </a:solidFill>
            <a:latin typeface="+mn-lt"/>
          </a:endParaRPr>
        </a:p>
      </xdr:txBody>
    </xdr:sp>
    <xdr:clientData/>
  </xdr:twoCellAnchor>
  <xdr:twoCellAnchor>
    <xdr:from>
      <xdr:col>2</xdr:col>
      <xdr:colOff>329796</xdr:colOff>
      <xdr:row>6</xdr:row>
      <xdr:rowOff>37141</xdr:rowOff>
    </xdr:from>
    <xdr:to>
      <xdr:col>4</xdr:col>
      <xdr:colOff>1625366</xdr:colOff>
      <xdr:row>7</xdr:row>
      <xdr:rowOff>12264</xdr:rowOff>
    </xdr:to>
    <xdr:sp macro="" textlink="'Data Input Instructions + Notes'!C5">
      <xdr:nvSpPr>
        <xdr:cNvPr id="25" name="TextBox 24">
          <a:extLst>
            <a:ext uri="{FF2B5EF4-FFF2-40B4-BE49-F238E27FC236}">
              <a16:creationId xmlns:a16="http://schemas.microsoft.com/office/drawing/2014/main" id="{00000000-0008-0000-0100-000019000000}"/>
            </a:ext>
          </a:extLst>
        </xdr:cNvPr>
        <xdr:cNvSpPr txBox="1"/>
      </xdr:nvSpPr>
      <xdr:spPr>
        <a:xfrm>
          <a:off x="1553190" y="1234320"/>
          <a:ext cx="1907268" cy="2897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6ED5ECA7-3FE0-1F4A-90A3-22AC7EA0A25B}" type="TxLink">
            <a:rPr lang="en-US" sz="2000" b="0" i="0" u="none" strike="noStrike">
              <a:solidFill>
                <a:srgbClr val="1D4553"/>
              </a:solidFill>
              <a:latin typeface="Calibri"/>
              <a:ea typeface="Calibri"/>
              <a:cs typeface="Calibri"/>
            </a:rPr>
            <a:pPr algn="ctr"/>
            <a:t> </a:t>
          </a:fld>
          <a:endParaRPr lang="en-US" sz="2000" b="0">
            <a:solidFill>
              <a:srgbClr val="1D4553"/>
            </a:solidFill>
            <a:latin typeface="+mn-lt"/>
          </a:endParaRPr>
        </a:p>
      </xdr:txBody>
    </xdr:sp>
    <xdr:clientData/>
  </xdr:twoCellAnchor>
  <xdr:twoCellAnchor>
    <xdr:from>
      <xdr:col>2</xdr:col>
      <xdr:colOff>440685</xdr:colOff>
      <xdr:row>12</xdr:row>
      <xdr:rowOff>67199</xdr:rowOff>
    </xdr:from>
    <xdr:to>
      <xdr:col>8</xdr:col>
      <xdr:colOff>607503</xdr:colOff>
      <xdr:row>13</xdr:row>
      <xdr:rowOff>100581</xdr:rowOff>
    </xdr:to>
    <xdr:sp macro="" textlink="'Data Input Instructions + Notes'!C9">
      <xdr:nvSpPr>
        <xdr:cNvPr id="28" name="TextBox 27">
          <a:extLst>
            <a:ext uri="{FF2B5EF4-FFF2-40B4-BE49-F238E27FC236}">
              <a16:creationId xmlns:a16="http://schemas.microsoft.com/office/drawing/2014/main" id="{5BFF212D-3DDB-4801-961D-2943525D9EC5}"/>
            </a:ext>
          </a:extLst>
        </xdr:cNvPr>
        <xdr:cNvSpPr txBox="1"/>
      </xdr:nvSpPr>
      <xdr:spPr>
        <a:xfrm>
          <a:off x="1664079" y="2802360"/>
          <a:ext cx="4160328" cy="2256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2B11DC43-766D-4C4F-9866-3CD5BF3FEEC0}" type="TxLink">
            <a:rPr lang="en-US" sz="1200" b="1" i="0" u="none" strike="noStrike">
              <a:solidFill>
                <a:srgbClr val="1D4553"/>
              </a:solidFill>
              <a:latin typeface="Calibri"/>
              <a:ea typeface="Calibri"/>
              <a:cs typeface="Calibri"/>
            </a:rPr>
            <a:pPr algn="ctr"/>
            <a:t> </a:t>
          </a:fld>
          <a:endParaRPr lang="en-US" sz="1200" b="1">
            <a:solidFill>
              <a:srgbClr val="1D4553"/>
            </a:solidFill>
            <a:latin typeface="+mn-l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8"/>
  <sheetViews>
    <sheetView workbookViewId="0">
      <selection activeCell="C18" sqref="C18"/>
    </sheetView>
  </sheetViews>
  <sheetFormatPr defaultColWidth="11.42578125" defaultRowHeight="15" x14ac:dyDescent="0.25"/>
  <cols>
    <col min="1" max="1" width="51" customWidth="1"/>
    <col min="2" max="2" width="56.7109375" customWidth="1"/>
    <col min="3" max="3" width="83" customWidth="1"/>
  </cols>
  <sheetData>
    <row r="1" spans="1:4" ht="64.5" customHeight="1" x14ac:dyDescent="0.25">
      <c r="A1" s="36" t="s">
        <v>35</v>
      </c>
      <c r="B1" s="36"/>
      <c r="C1" s="36"/>
    </row>
    <row r="4" spans="1:4" x14ac:dyDescent="0.25">
      <c r="A4" s="31" t="s">
        <v>27</v>
      </c>
      <c r="B4" s="31" t="s">
        <v>28</v>
      </c>
      <c r="C4" s="31" t="s">
        <v>34</v>
      </c>
      <c r="D4" s="18"/>
    </row>
    <row r="5" spans="1:4" x14ac:dyDescent="0.25">
      <c r="A5" s="32" t="s">
        <v>25</v>
      </c>
      <c r="B5" s="32" t="s">
        <v>17</v>
      </c>
      <c r="C5" s="33"/>
    </row>
    <row r="6" spans="1:4" x14ac:dyDescent="0.25">
      <c r="A6" s="32" t="s">
        <v>30</v>
      </c>
      <c r="B6" s="32" t="s">
        <v>19</v>
      </c>
      <c r="C6" s="33"/>
    </row>
    <row r="7" spans="1:4" x14ac:dyDescent="0.25">
      <c r="A7" s="32" t="s">
        <v>31</v>
      </c>
      <c r="B7" s="32" t="s">
        <v>20</v>
      </c>
      <c r="C7" s="33"/>
    </row>
    <row r="8" spans="1:4" x14ac:dyDescent="0.25">
      <c r="A8" s="32" t="s">
        <v>18</v>
      </c>
      <c r="B8" s="32" t="s">
        <v>21</v>
      </c>
      <c r="C8" s="34"/>
    </row>
    <row r="9" spans="1:4" x14ac:dyDescent="0.25">
      <c r="A9" s="32" t="s">
        <v>33</v>
      </c>
      <c r="B9" s="32" t="s">
        <v>22</v>
      </c>
      <c r="C9" s="35"/>
    </row>
    <row r="11" spans="1:4" x14ac:dyDescent="0.25">
      <c r="A11" s="15"/>
      <c r="B11" s="15"/>
      <c r="C11" s="15"/>
    </row>
    <row r="12" spans="1:4" x14ac:dyDescent="0.25">
      <c r="A12" s="16" t="s">
        <v>26</v>
      </c>
      <c r="B12" s="15"/>
      <c r="C12" s="15"/>
    </row>
    <row r="13" spans="1:4" x14ac:dyDescent="0.25">
      <c r="A13" s="15" t="s">
        <v>23</v>
      </c>
      <c r="B13" s="15"/>
      <c r="C13" s="15"/>
    </row>
    <row r="14" spans="1:4" x14ac:dyDescent="0.25">
      <c r="A14" s="15" t="s">
        <v>24</v>
      </c>
      <c r="B14" s="15"/>
      <c r="C14" s="15"/>
    </row>
    <row r="15" spans="1:4" x14ac:dyDescent="0.25">
      <c r="A15" s="15" t="s">
        <v>29</v>
      </c>
      <c r="B15" s="15"/>
      <c r="C15" s="15"/>
    </row>
    <row r="16" spans="1:4" x14ac:dyDescent="0.25">
      <c r="A16" s="15"/>
    </row>
    <row r="17" spans="1:2" x14ac:dyDescent="0.25">
      <c r="A17" s="16" t="s">
        <v>32</v>
      </c>
    </row>
    <row r="18" spans="1:2" ht="123" customHeight="1" x14ac:dyDescent="0.25">
      <c r="A18" s="37" t="s">
        <v>36</v>
      </c>
      <c r="B18" s="37"/>
    </row>
  </sheetData>
  <mergeCells count="2">
    <mergeCell ref="A1:C1"/>
    <mergeCell ref="A18:B18"/>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1:I12"/>
  <sheetViews>
    <sheetView tabSelected="1" view="pageBreakPreview" zoomScale="109" zoomScaleNormal="100" zoomScaleSheetLayoutView="109" zoomScalePageLayoutView="63" workbookViewId="0">
      <selection activeCell="K39" sqref="K39"/>
    </sheetView>
  </sheetViews>
  <sheetFormatPr defaultColWidth="9.140625" defaultRowHeight="15" x14ac:dyDescent="0.25"/>
  <cols>
    <col min="1" max="2" width="9.140625" style="6" customWidth="1"/>
    <col min="3" max="3" width="6.7109375" style="6" customWidth="1"/>
    <col min="4" max="4" width="2.42578125" style="6" customWidth="1"/>
    <col min="5" max="5" width="27.28515625" style="6" customWidth="1"/>
    <col min="6" max="6" width="1.85546875" style="6" customWidth="1"/>
    <col min="7" max="7" width="12.42578125" style="6" customWidth="1"/>
    <col min="8" max="9" width="9.140625" style="6"/>
    <col min="10" max="15" width="6.7109375" style="6" customWidth="1"/>
    <col min="16" max="16384" width="9.140625" style="6"/>
  </cols>
  <sheetData>
    <row r="1" spans="4:9" s="1" customFormat="1" x14ac:dyDescent="0.25">
      <c r="D1" s="7"/>
      <c r="E1" s="7"/>
      <c r="F1" s="7"/>
      <c r="G1" s="7"/>
      <c r="H1" s="7"/>
      <c r="I1" s="7"/>
    </row>
    <row r="2" spans="4:9" s="1" customFormat="1" ht="19.5" customHeight="1" x14ac:dyDescent="0.25">
      <c r="G2" s="13"/>
      <c r="H2" s="13"/>
      <c r="I2" s="17"/>
    </row>
    <row r="3" spans="4:9" s="1" customFormat="1" x14ac:dyDescent="0.25"/>
    <row r="4" spans="4:9" ht="9.75" customHeight="1" x14ac:dyDescent="0.25">
      <c r="F4" s="1"/>
    </row>
    <row r="5" spans="4:9" ht="9" customHeight="1" x14ac:dyDescent="0.25">
      <c r="D5" s="4"/>
      <c r="E5" s="9"/>
      <c r="F5" s="14"/>
      <c r="G5" s="5"/>
    </row>
    <row r="6" spans="4:9" ht="26.25" customHeight="1" x14ac:dyDescent="0.25">
      <c r="F6" s="1"/>
    </row>
    <row r="7" spans="4:9" ht="24.75" customHeight="1" x14ac:dyDescent="0.25">
      <c r="E7" s="11"/>
      <c r="F7" s="1"/>
    </row>
    <row r="8" spans="4:9" ht="24.75" customHeight="1" x14ac:dyDescent="0.25">
      <c r="F8" s="1"/>
    </row>
    <row r="9" spans="4:9" ht="24.75" customHeight="1" x14ac:dyDescent="0.4">
      <c r="E9" s="10"/>
      <c r="F9" s="1"/>
    </row>
    <row r="10" spans="4:9" ht="26.25" x14ac:dyDescent="0.25">
      <c r="E10" s="12"/>
      <c r="F10" s="1"/>
    </row>
    <row r="11" spans="4:9" ht="5.25" customHeight="1" x14ac:dyDescent="0.35">
      <c r="D11" s="7"/>
      <c r="E11" s="8"/>
      <c r="F11" s="7"/>
      <c r="G11" s="7"/>
      <c r="H11" s="7"/>
      <c r="I11" s="7"/>
    </row>
    <row r="12" spans="4:9" x14ac:dyDescent="0.25">
      <c r="I12" s="1"/>
    </row>
  </sheetData>
  <sheetProtection sheet="1" objects="1" scenarios="1" selectLockedCells="1" selectUnlockedCells="1"/>
  <phoneticPr fontId="7" type="noConversion"/>
  <pageMargins left="0.7" right="0.7" top="0.75" bottom="0.75" header="0.3" footer="0.3"/>
  <pageSetup orientation="portrait" r:id="rId1"/>
  <headerFooter differentFirst="1">
    <firstHeader>&amp;C&amp;"-,Bold"&amp;22&amp;K1D4553    Health Center Funding Cliff Impact Estimator</first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7"/>
  <sheetViews>
    <sheetView workbookViewId="0">
      <selection activeCell="F2" sqref="F2"/>
    </sheetView>
  </sheetViews>
  <sheetFormatPr defaultColWidth="8.85546875" defaultRowHeight="15" x14ac:dyDescent="0.25"/>
  <cols>
    <col min="1" max="1" width="13.42578125" customWidth="1"/>
    <col min="2" max="2" width="23" customWidth="1"/>
    <col min="3" max="3" width="37.7109375" style="3" customWidth="1"/>
    <col min="4" max="4" width="52.42578125" style="3" customWidth="1"/>
    <col min="5" max="5" width="39.42578125" style="2" customWidth="1"/>
    <col min="6" max="6" width="17.28515625" customWidth="1"/>
  </cols>
  <sheetData>
    <row r="1" spans="1:8" x14ac:dyDescent="0.25">
      <c r="A1" s="19"/>
      <c r="B1" s="20" t="s">
        <v>13</v>
      </c>
      <c r="C1" s="21" t="s">
        <v>2</v>
      </c>
      <c r="D1" s="21" t="s">
        <v>3</v>
      </c>
      <c r="E1" s="22"/>
      <c r="F1" s="19" t="s">
        <v>11</v>
      </c>
      <c r="G1" s="19"/>
      <c r="H1" s="19"/>
    </row>
    <row r="2" spans="1:8" x14ac:dyDescent="0.25">
      <c r="A2" s="19" t="s">
        <v>0</v>
      </c>
      <c r="B2" s="23">
        <f>'Data Input Instructions + Notes'!C5</f>
        <v>0</v>
      </c>
      <c r="C2" s="24">
        <f>(B2*0.5946)</f>
        <v>0</v>
      </c>
      <c r="D2" s="24">
        <f>(B2*0.7069)</f>
        <v>0</v>
      </c>
      <c r="E2" s="24">
        <f>D2</f>
        <v>0</v>
      </c>
      <c r="F2" s="23">
        <f>('Data Input Instructions + Notes'!C7+'Data Input Instructions + Notes'!C6)</f>
        <v>0</v>
      </c>
      <c r="G2" s="19"/>
      <c r="H2" s="19"/>
    </row>
    <row r="3" spans="1:8" x14ac:dyDescent="0.25">
      <c r="A3" s="19"/>
      <c r="B3" s="23"/>
      <c r="C3" s="24">
        <f>B2*0.5946</f>
        <v>0</v>
      </c>
      <c r="D3" s="24">
        <f>(B2*0.7069)</f>
        <v>0</v>
      </c>
      <c r="E3" s="22" t="str">
        <f>TEXT(C3,"$#,###")&amp;" to "&amp;TEXT(D3,"$#,###")</f>
        <v>$ to $</v>
      </c>
      <c r="F3" s="19"/>
      <c r="G3" s="19"/>
      <c r="H3" s="19"/>
    </row>
    <row r="4" spans="1:8" x14ac:dyDescent="0.25">
      <c r="A4" s="19"/>
      <c r="B4" s="23"/>
      <c r="C4" s="24" t="s">
        <v>6</v>
      </c>
      <c r="D4" s="22" t="s">
        <v>7</v>
      </c>
      <c r="E4" s="22"/>
      <c r="F4" s="19" t="s">
        <v>4</v>
      </c>
      <c r="G4" s="19"/>
      <c r="H4" s="19"/>
    </row>
    <row r="5" spans="1:8" x14ac:dyDescent="0.25">
      <c r="A5" s="19" t="s">
        <v>1</v>
      </c>
      <c r="B5" s="25">
        <f>'Data Input Instructions + Notes'!C8</f>
        <v>0</v>
      </c>
      <c r="C5" s="26" t="e">
        <f>(C2/F5)*F8</f>
        <v>#DIV/0!</v>
      </c>
      <c r="D5" s="26" t="e">
        <f>(D2/F5)*F8</f>
        <v>#DIV/0!</v>
      </c>
      <c r="E5" s="26" t="e">
        <f>D5</f>
        <v>#DIV/0!</v>
      </c>
      <c r="F5" s="19" t="e">
        <f>B2/B5</f>
        <v>#DIV/0!</v>
      </c>
      <c r="G5" s="19"/>
      <c r="H5" s="19"/>
    </row>
    <row r="6" spans="1:8" x14ac:dyDescent="0.25">
      <c r="A6" s="19"/>
      <c r="B6" s="19"/>
      <c r="C6" s="24" t="e">
        <f>(C2/F5)*F8</f>
        <v>#DIV/0!</v>
      </c>
      <c r="D6" s="24" t="e">
        <f>(D2/F5)*F8</f>
        <v>#DIV/0!</v>
      </c>
      <c r="E6" s="22" t="e">
        <f>TEXT(C6,"#,###")&amp;" to "&amp;TEXT(D6,"#,###")</f>
        <v>#DIV/0!</v>
      </c>
      <c r="F6" s="19"/>
      <c r="G6" s="19"/>
      <c r="H6" s="19"/>
    </row>
    <row r="7" spans="1:8" x14ac:dyDescent="0.25">
      <c r="A7" s="19"/>
      <c r="B7" s="19"/>
      <c r="C7" s="24"/>
      <c r="D7" s="24"/>
      <c r="E7" s="22"/>
      <c r="F7" s="19" t="s">
        <v>12</v>
      </c>
      <c r="G7" s="19"/>
      <c r="H7" s="19"/>
    </row>
    <row r="8" spans="1:8" x14ac:dyDescent="0.25">
      <c r="A8" s="19"/>
      <c r="B8" s="19" t="s">
        <v>14</v>
      </c>
      <c r="C8" s="24" t="s">
        <v>16</v>
      </c>
      <c r="D8" s="24" t="s">
        <v>15</v>
      </c>
      <c r="E8" s="22"/>
      <c r="F8" s="19" t="e">
        <f>B2/F2</f>
        <v>#DIV/0!</v>
      </c>
      <c r="G8" s="19"/>
      <c r="H8" s="19"/>
    </row>
    <row r="9" spans="1:8" x14ac:dyDescent="0.25">
      <c r="A9" s="19" t="s">
        <v>0</v>
      </c>
      <c r="B9" s="23">
        <f>B2</f>
        <v>0</v>
      </c>
      <c r="C9" s="24">
        <f>B9-(B9*0.5946)</f>
        <v>0</v>
      </c>
      <c r="D9" s="24">
        <f>B9-(B9*0.7069)</f>
        <v>0</v>
      </c>
      <c r="E9" s="22"/>
      <c r="F9" s="19"/>
      <c r="G9" s="19"/>
      <c r="H9" s="19"/>
    </row>
    <row r="10" spans="1:8" x14ac:dyDescent="0.25">
      <c r="A10" s="19"/>
      <c r="B10" s="19"/>
      <c r="C10" s="24"/>
      <c r="D10" s="24"/>
      <c r="E10" s="22"/>
      <c r="F10" s="19"/>
      <c r="G10" s="19"/>
      <c r="H10" s="19"/>
    </row>
    <row r="11" spans="1:8" x14ac:dyDescent="0.25">
      <c r="A11" s="19"/>
      <c r="B11" s="19"/>
      <c r="C11" s="24" t="s">
        <v>9</v>
      </c>
      <c r="D11" s="24" t="s">
        <v>9</v>
      </c>
      <c r="E11" s="27" t="s">
        <v>10</v>
      </c>
      <c r="F11" s="19" t="s">
        <v>10</v>
      </c>
      <c r="G11" s="19"/>
      <c r="H11" s="19"/>
    </row>
    <row r="12" spans="1:8" x14ac:dyDescent="0.25">
      <c r="A12" s="19"/>
      <c r="B12" s="19"/>
      <c r="C12" s="24" t="s">
        <v>5</v>
      </c>
      <c r="D12" s="19" t="s">
        <v>8</v>
      </c>
      <c r="E12" s="24" t="s">
        <v>5</v>
      </c>
      <c r="F12" s="22" t="s">
        <v>8</v>
      </c>
      <c r="G12" s="19"/>
      <c r="H12" s="19"/>
    </row>
    <row r="13" spans="1:8" x14ac:dyDescent="0.25">
      <c r="A13" s="19"/>
      <c r="B13" s="28"/>
      <c r="C13" s="29" t="e">
        <f>C5/B5</f>
        <v>#DIV/0!</v>
      </c>
      <c r="D13" s="29" t="e">
        <f>1-C13</f>
        <v>#DIV/0!</v>
      </c>
      <c r="E13" s="29" t="e">
        <f>D5/B5</f>
        <v>#DIV/0!</v>
      </c>
      <c r="F13" s="29" t="e">
        <f>1-E13</f>
        <v>#DIV/0!</v>
      </c>
      <c r="G13" s="19"/>
      <c r="H13" s="19"/>
    </row>
    <row r="14" spans="1:8" x14ac:dyDescent="0.25">
      <c r="A14" s="19"/>
      <c r="B14" s="19"/>
      <c r="C14" s="29"/>
      <c r="D14" s="24"/>
      <c r="E14" s="22"/>
      <c r="F14" s="19"/>
      <c r="G14" s="19"/>
      <c r="H14" s="19"/>
    </row>
    <row r="15" spans="1:8" x14ac:dyDescent="0.25">
      <c r="A15" s="19"/>
      <c r="B15" s="19"/>
      <c r="C15" s="24"/>
      <c r="D15" s="24"/>
      <c r="E15" s="22"/>
      <c r="F15" s="19"/>
      <c r="G15" s="19"/>
      <c r="H15" s="19"/>
    </row>
    <row r="17" spans="3:3" x14ac:dyDescent="0.25">
      <c r="C17" s="30"/>
    </row>
  </sheetData>
  <sheetProtection selectLockedCells="1" selectUnlockedCell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ColWidth="8.85546875"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Data Input Instructions + Notes</vt:lpstr>
      <vt:lpstr>Fact Sheet</vt:lpstr>
      <vt:lpstr>Formulas (HIDE THIS)</vt:lpstr>
      <vt:lpstr>Sheet3</vt:lpstr>
      <vt:lpstr>'Fact Sheet'!Print_Area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Michelle</dc:creator>
  <cp:lastModifiedBy>William Starck</cp:lastModifiedBy>
  <cp:lastPrinted>2017-08-26T22:53:02Z</cp:lastPrinted>
  <dcterms:created xsi:type="dcterms:W3CDTF">2014-07-31T15:56:20Z</dcterms:created>
  <dcterms:modified xsi:type="dcterms:W3CDTF">2017-09-14T19:56:17Z</dcterms:modified>
</cp:coreProperties>
</file>