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NACOLE\Financial Reports\2018 Monthly Reports\2018-06\"/>
    </mc:Choice>
  </mc:AlternateContent>
  <xr:revisionPtr revIDLastSave="0" documentId="13_ncr:1_{55ECED82-CE5E-4A4E-83E3-EF7CF8B2A261}" xr6:coauthVersionLast="33" xr6:coauthVersionMax="33" xr10:uidLastSave="{00000000-0000-0000-0000-000000000000}"/>
  <bookViews>
    <workbookView xWindow="0" yWindow="0" windowWidth="20490" windowHeight="7545" xr2:uid="{76C4061A-39FE-4D23-B721-8EA623613949}"/>
  </bookViews>
  <sheets>
    <sheet name="Budget to Date 6-30-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C37" i="1"/>
  <c r="B37" i="1"/>
  <c r="C24" i="1"/>
  <c r="C62" i="1" s="1"/>
  <c r="B24" i="1"/>
  <c r="B62" i="1" s="1"/>
  <c r="B18" i="1"/>
  <c r="B64" i="1" s="1"/>
  <c r="C8" i="1"/>
  <c r="C18" i="1" s="1"/>
  <c r="C64" i="1" l="1"/>
</calcChain>
</file>

<file path=xl/sharedStrings.xml><?xml version="1.0" encoding="utf-8"?>
<sst xmlns="http://schemas.openxmlformats.org/spreadsheetml/2006/main" count="69" uniqueCount="67">
  <si>
    <t>2018 Adopted Budget</t>
  </si>
  <si>
    <t>2018 Budget to Date</t>
  </si>
  <si>
    <t>Comments</t>
  </si>
  <si>
    <t>Revenues</t>
  </si>
  <si>
    <t>Advertisement Income</t>
  </si>
  <si>
    <t>Annual Conference Income</t>
  </si>
  <si>
    <t>Conference Reg Fees(Other Event)</t>
  </si>
  <si>
    <t>Webinars</t>
  </si>
  <si>
    <t>Regional Program Service Revenue</t>
  </si>
  <si>
    <t>Membership Dues</t>
  </si>
  <si>
    <t>Associate</t>
  </si>
  <si>
    <t>Organizational</t>
  </si>
  <si>
    <t>Regular</t>
  </si>
  <si>
    <t>Student</t>
  </si>
  <si>
    <t>Contributions</t>
  </si>
  <si>
    <t>Grant Income</t>
  </si>
  <si>
    <t>Newark Training Income</t>
  </si>
  <si>
    <t>Interest</t>
  </si>
  <si>
    <t>Total Revenues</t>
  </si>
  <si>
    <t>Expenses</t>
  </si>
  <si>
    <t>Bank Service Charge</t>
  </si>
  <si>
    <t>Annual Conference Expense</t>
  </si>
  <si>
    <t>Professional Contracts/Staffing</t>
  </si>
  <si>
    <t>Accounting/Auditing</t>
  </si>
  <si>
    <t>Director of Training &amp; Ed</t>
  </si>
  <si>
    <t>Actual Salary is $57,500  - $10,333.77 Paid by COPS Grant</t>
  </si>
  <si>
    <t>Research Fellow</t>
  </si>
  <si>
    <t>Full Salary Paid by COPS Grant</t>
  </si>
  <si>
    <t>FICA &amp; Other Taxes-Staff</t>
  </si>
  <si>
    <t>McEllhinney Salary of 47,167</t>
  </si>
  <si>
    <t>Director of Operations</t>
  </si>
  <si>
    <t xml:space="preserve">Actual Contract is $31,500 - $6,000 Paid by COPS Grant </t>
  </si>
  <si>
    <t>Data Analysis Consultant (COPS Grant)</t>
  </si>
  <si>
    <t>Moved to COPS Grant Budget</t>
  </si>
  <si>
    <t>NACOLE Expenses (COPS Grant)</t>
  </si>
  <si>
    <t>Newark Contracted Training</t>
  </si>
  <si>
    <t>Open Society Grant Baltimore</t>
  </si>
  <si>
    <t>Website Platform</t>
  </si>
  <si>
    <t>Web Developer(COPS)</t>
  </si>
  <si>
    <t>Strategic Planner</t>
  </si>
  <si>
    <t>Staff Travel Expense</t>
  </si>
  <si>
    <t>Midwinter Meeting</t>
  </si>
  <si>
    <t>Spring Meeting</t>
  </si>
  <si>
    <t>Credit Card Electronic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</si>
  <si>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</si>
  <si>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</si>
  <si>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</si>
  <si>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</si>
  <si>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</si>
  <si>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Spring Meeting Travel</t>
  </si>
  <si>
    <t>Spring Meeting Hotel</t>
  </si>
  <si>
    <t>Spring Meeting Per-Diem</t>
  </si>
  <si>
    <t>Spring Meeting Other</t>
  </si>
  <si>
    <t>Other Meeting Travel Expenses</t>
  </si>
  <si>
    <t>Newsletter Expense</t>
  </si>
  <si>
    <t>Insurance Expense</t>
  </si>
  <si>
    <t>Postage &amp; Delivery</t>
  </si>
  <si>
    <t>Printing &amp; Reproduction</t>
  </si>
  <si>
    <t>Incorporation Fees State of MD</t>
  </si>
  <si>
    <t>Office Supplies &amp; Technology</t>
  </si>
  <si>
    <t>Survey Tool</t>
  </si>
  <si>
    <t>Marketing</t>
  </si>
  <si>
    <t>Telephone &amp; Communications Exp.</t>
  </si>
  <si>
    <t>Regional Outreach Event</t>
  </si>
  <si>
    <t>Miscellaneous</t>
  </si>
  <si>
    <t xml:space="preserve"> 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</si>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</sst>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FF"/>
      <name val="Calibri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rgb="FF000000"/>
      <name val="Calibri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"/>
    </xf>
    <xf numFmtId="0" fontId="2" fillId="4" borderId="2" xfId="0" applyFont="1" applyFill="1" applyBorder="1" applyAlignment="1"/>
    <xf numFmtId="0" fontId="2" fillId="4" borderId="0" xfId="0" applyFont="1" applyFill="1" applyAlignment="1"/>
    <xf numFmtId="0" fontId="0" fillId="5" borderId="3" xfId="0" applyFill="1" applyBorder="1"/>
    <xf numFmtId="0" fontId="4" fillId="0" borderId="4" xfId="0" applyFont="1" applyBorder="1" applyAlignment="1"/>
    <xf numFmtId="164" fontId="4" fillId="0" borderId="5" xfId="0" applyNumberFormat="1" applyFont="1" applyBorder="1" applyAlignment="1"/>
    <xf numFmtId="8" fontId="1" fillId="0" borderId="3" xfId="0" applyNumberFormat="1" applyFont="1" applyBorder="1"/>
    <xf numFmtId="0" fontId="0" fillId="0" borderId="3" xfId="0" applyBorder="1"/>
    <xf numFmtId="6" fontId="1" fillId="0" borderId="3" xfId="0" applyNumberFormat="1" applyFont="1" applyBorder="1"/>
    <xf numFmtId="0" fontId="4" fillId="0" borderId="6" xfId="0" applyFont="1" applyBorder="1" applyAlignment="1"/>
    <xf numFmtId="0" fontId="2" fillId="6" borderId="7" xfId="0" applyFont="1" applyFill="1" applyBorder="1" applyAlignment="1">
      <alignment horizontal="right"/>
    </xf>
    <xf numFmtId="164" fontId="5" fillId="0" borderId="8" xfId="0" applyNumberFormat="1" applyFont="1" applyBorder="1" applyAlignment="1"/>
    <xf numFmtId="8" fontId="6" fillId="0" borderId="3" xfId="0" applyNumberFormat="1" applyFont="1" applyBorder="1"/>
    <xf numFmtId="0" fontId="2" fillId="6" borderId="9" xfId="0" applyFont="1" applyFill="1" applyBorder="1" applyAlignment="1">
      <alignment horizontal="right"/>
    </xf>
    <xf numFmtId="6" fontId="6" fillId="0" borderId="3" xfId="0" applyNumberFormat="1" applyFont="1" applyBorder="1"/>
    <xf numFmtId="0" fontId="2" fillId="6" borderId="2" xfId="0" applyFont="1" applyFill="1" applyBorder="1" applyAlignment="1">
      <alignment horizontal="right"/>
    </xf>
    <xf numFmtId="6" fontId="7" fillId="0" borderId="3" xfId="0" applyNumberFormat="1" applyFont="1" applyBorder="1"/>
    <xf numFmtId="164" fontId="4" fillId="0" borderId="10" xfId="0" applyNumberFormat="1" applyFont="1" applyBorder="1" applyAlignment="1"/>
    <xf numFmtId="8" fontId="7" fillId="0" borderId="3" xfId="0" applyNumberFormat="1" applyFont="1" applyBorder="1"/>
    <xf numFmtId="0" fontId="2" fillId="0" borderId="11" xfId="0" applyFont="1" applyBorder="1" applyAlignment="1">
      <alignment horizontal="right"/>
    </xf>
    <xf numFmtId="164" fontId="5" fillId="0" borderId="10" xfId="0" applyNumberFormat="1" applyFont="1" applyBorder="1" applyAlignment="1"/>
    <xf numFmtId="0" fontId="4" fillId="0" borderId="12" xfId="0" applyFont="1" applyBorder="1" applyAlignment="1"/>
    <xf numFmtId="0" fontId="8" fillId="0" borderId="3" xfId="0" applyFont="1" applyBorder="1"/>
    <xf numFmtId="0" fontId="4" fillId="0" borderId="2" xfId="0" applyFont="1" applyBorder="1" applyAlignment="1"/>
    <xf numFmtId="164" fontId="4" fillId="0" borderId="13" xfId="0" applyNumberFormat="1" applyFont="1" applyBorder="1" applyAlignment="1"/>
    <xf numFmtId="164" fontId="9" fillId="0" borderId="5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7" borderId="15" xfId="0" applyFont="1" applyFill="1" applyBorder="1" applyAlignment="1"/>
    <xf numFmtId="0" fontId="2" fillId="7" borderId="0" xfId="0" applyFont="1" applyFill="1" applyAlignment="1"/>
    <xf numFmtId="0" fontId="0" fillId="8" borderId="3" xfId="0" applyFill="1" applyBorder="1"/>
    <xf numFmtId="0" fontId="1" fillId="0" borderId="3" xfId="0" applyFont="1" applyBorder="1"/>
    <xf numFmtId="164" fontId="5" fillId="6" borderId="10" xfId="0" applyNumberFormat="1" applyFont="1" applyFill="1" applyBorder="1" applyAlignment="1"/>
    <xf numFmtId="164" fontId="5" fillId="6" borderId="8" xfId="0" applyNumberFormat="1" applyFont="1" applyFill="1" applyBorder="1" applyAlignment="1"/>
    <xf numFmtId="8" fontId="8" fillId="0" borderId="3" xfId="0" applyNumberFormat="1" applyFont="1" applyBorder="1"/>
    <xf numFmtId="8" fontId="8" fillId="0" borderId="3" xfId="0" applyNumberFormat="1" applyFont="1" applyFill="1" applyBorder="1"/>
    <xf numFmtId="0" fontId="10" fillId="0" borderId="11" xfId="0" applyFont="1" applyBorder="1" applyAlignment="1">
      <alignment horizontal="right"/>
    </xf>
    <xf numFmtId="164" fontId="5" fillId="0" borderId="13" xfId="0" applyNumberFormat="1" applyFont="1" applyBorder="1" applyAlignment="1"/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11" fillId="0" borderId="3" xfId="0" applyNumberFormat="1" applyFont="1" applyBorder="1"/>
    <xf numFmtId="0" fontId="2" fillId="0" borderId="2" xfId="0" applyFont="1" applyBorder="1" applyAlignment="1">
      <alignment horizontal="right"/>
    </xf>
    <xf numFmtId="164" fontId="4" fillId="6" borderId="5" xfId="0" applyNumberFormat="1" applyFont="1" applyFill="1" applyBorder="1" applyAlignment="1"/>
    <xf numFmtId="164" fontId="9" fillId="0" borderId="5" xfId="0" applyNumberFormat="1" applyFont="1" applyBorder="1" applyAlignment="1">
      <alignment horizontal="right"/>
    </xf>
    <xf numFmtId="0" fontId="2" fillId="0" borderId="6" xfId="0" applyFont="1" applyBorder="1" applyAlignment="1"/>
    <xf numFmtId="164" fontId="12" fillId="0" borderId="5" xfId="0" applyNumberFormat="1" applyFont="1" applyBorder="1" applyAlignment="1"/>
    <xf numFmtId="8" fontId="0" fillId="0" borderId="3" xfId="0" applyNumberForma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647F0-6CDB-403D-B847-AAFAEE143207}">
  <dimension ref="A1:D64"/>
  <sheetViews>
    <sheetView tabSelected="1" workbookViewId="0">
      <selection activeCell="C24" sqref="C24"/>
    </sheetView>
  </sheetViews>
  <sheetFormatPr defaultRowHeight="15" x14ac:dyDescent="0.25"/>
  <cols>
    <col min="1" max="1" width="34.7109375" customWidth="1"/>
    <col min="2" max="2" width="19.5703125" customWidth="1"/>
    <col min="3" max="3" width="23.7109375" customWidth="1"/>
    <col min="4" max="4" width="52.42578125" customWidth="1"/>
  </cols>
  <sheetData>
    <row r="1" spans="1:4" x14ac:dyDescent="0.25">
      <c r="A1" s="1"/>
      <c r="B1" s="2" t="s">
        <v>0</v>
      </c>
      <c r="C1" s="3" t="s">
        <v>1</v>
      </c>
      <c r="D1" t="s">
        <v>2</v>
      </c>
    </row>
    <row r="2" spans="1:4" x14ac:dyDescent="0.25">
      <c r="A2" s="4" t="s">
        <v>3</v>
      </c>
      <c r="B2" s="5"/>
      <c r="C2" s="6"/>
    </row>
    <row r="3" spans="1:4" x14ac:dyDescent="0.25">
      <c r="A3" s="7" t="s">
        <v>4</v>
      </c>
      <c r="B3" s="8">
        <v>6900</v>
      </c>
      <c r="C3" s="9">
        <v>2850</v>
      </c>
    </row>
    <row r="4" spans="1:4" x14ac:dyDescent="0.25">
      <c r="A4" s="7" t="s">
        <v>5</v>
      </c>
      <c r="B4" s="8">
        <v>231800</v>
      </c>
      <c r="C4" s="9">
        <v>52365</v>
      </c>
    </row>
    <row r="5" spans="1:4" x14ac:dyDescent="0.25">
      <c r="A5" s="7" t="s">
        <v>6</v>
      </c>
      <c r="B5" s="8">
        <v>0</v>
      </c>
      <c r="C5" s="10"/>
    </row>
    <row r="6" spans="1:4" x14ac:dyDescent="0.25">
      <c r="A6" s="7" t="s">
        <v>7</v>
      </c>
      <c r="B6" s="8">
        <v>2000</v>
      </c>
      <c r="C6" s="11">
        <v>870</v>
      </c>
    </row>
    <row r="7" spans="1:4" x14ac:dyDescent="0.25">
      <c r="A7" s="7" t="s">
        <v>8</v>
      </c>
      <c r="B7" s="8">
        <v>10000</v>
      </c>
      <c r="C7" s="11">
        <v>4625</v>
      </c>
    </row>
    <row r="8" spans="1:4" x14ac:dyDescent="0.25">
      <c r="A8" s="12" t="s">
        <v>9</v>
      </c>
      <c r="B8" s="8">
        <v>45300</v>
      </c>
      <c r="C8" s="9">
        <f>SUM(C9:C12)</f>
        <v>84649.5</v>
      </c>
    </row>
    <row r="9" spans="1:4" x14ac:dyDescent="0.25">
      <c r="A9" s="13" t="s">
        <v>10</v>
      </c>
      <c r="B9" s="14">
        <v>3800</v>
      </c>
      <c r="C9" s="15">
        <v>6774.5</v>
      </c>
    </row>
    <row r="10" spans="1:4" x14ac:dyDescent="0.25">
      <c r="A10" s="16" t="s">
        <v>11</v>
      </c>
      <c r="B10" s="14">
        <v>32800</v>
      </c>
      <c r="C10" s="17">
        <v>60600</v>
      </c>
    </row>
    <row r="11" spans="1:4" x14ac:dyDescent="0.25">
      <c r="A11" s="16" t="s">
        <v>12</v>
      </c>
      <c r="B11" s="14">
        <v>8400</v>
      </c>
      <c r="C11" s="15">
        <v>16912.5</v>
      </c>
    </row>
    <row r="12" spans="1:4" x14ac:dyDescent="0.25">
      <c r="A12" s="18" t="s">
        <v>13</v>
      </c>
      <c r="B12" s="14">
        <v>300</v>
      </c>
      <c r="C12" s="15">
        <v>362.5</v>
      </c>
    </row>
    <row r="13" spans="1:4" x14ac:dyDescent="0.25">
      <c r="A13" s="7" t="s">
        <v>14</v>
      </c>
      <c r="B13" s="8">
        <v>1100</v>
      </c>
      <c r="C13" s="19">
        <v>400</v>
      </c>
    </row>
    <row r="14" spans="1:4" x14ac:dyDescent="0.25">
      <c r="A14" s="7" t="s">
        <v>15</v>
      </c>
      <c r="B14" s="20"/>
      <c r="C14" s="21"/>
    </row>
    <row r="15" spans="1:4" x14ac:dyDescent="0.25">
      <c r="A15" s="22"/>
      <c r="B15" s="23"/>
      <c r="C15" s="15"/>
    </row>
    <row r="16" spans="1:4" x14ac:dyDescent="0.25">
      <c r="A16" s="24" t="s">
        <v>16</v>
      </c>
      <c r="B16" s="8"/>
      <c r="C16" s="25"/>
    </row>
    <row r="17" spans="1:4" x14ac:dyDescent="0.25">
      <c r="A17" s="26" t="s">
        <v>17</v>
      </c>
      <c r="B17" s="27">
        <v>100</v>
      </c>
      <c r="C17" s="21">
        <v>62.23</v>
      </c>
    </row>
    <row r="18" spans="1:4" x14ac:dyDescent="0.25">
      <c r="A18" s="7" t="s">
        <v>18</v>
      </c>
      <c r="B18" s="28">
        <f>SUM(B3:B8,B13,B14,B16,B17)</f>
        <v>297200</v>
      </c>
      <c r="C18" s="21">
        <f>SUM(C3:C8,C13,C14,C16,C17)</f>
        <v>145821.73000000001</v>
      </c>
    </row>
    <row r="19" spans="1:4" x14ac:dyDescent="0.25">
      <c r="A19" s="29"/>
      <c r="B19" s="30"/>
      <c r="C19" s="10"/>
    </row>
    <row r="20" spans="1:4" x14ac:dyDescent="0.25">
      <c r="A20" s="31"/>
      <c r="B20" s="30"/>
      <c r="C20" s="10"/>
    </row>
    <row r="21" spans="1:4" x14ac:dyDescent="0.25">
      <c r="A21" s="32" t="s">
        <v>19</v>
      </c>
      <c r="B21" s="33"/>
      <c r="C21" s="34"/>
    </row>
    <row r="22" spans="1:4" x14ac:dyDescent="0.25">
      <c r="A22" s="7" t="s">
        <v>20</v>
      </c>
      <c r="B22" s="8">
        <v>0</v>
      </c>
      <c r="C22" s="35">
        <v>0</v>
      </c>
    </row>
    <row r="23" spans="1:4" x14ac:dyDescent="0.25">
      <c r="A23" s="7" t="s">
        <v>21</v>
      </c>
      <c r="B23" s="8">
        <v>148236</v>
      </c>
      <c r="C23" s="9">
        <v>4705.5600000000004</v>
      </c>
    </row>
    <row r="24" spans="1:4" x14ac:dyDescent="0.25">
      <c r="A24" s="7" t="s">
        <v>22</v>
      </c>
      <c r="B24" s="8">
        <f t="shared" ref="B24" si="0">SUM(B25:B36)</f>
        <v>87418.540000000008</v>
      </c>
      <c r="C24" s="51">
        <f>SUM(C25:C36)</f>
        <v>44670.81</v>
      </c>
    </row>
    <row r="25" spans="1:4" x14ac:dyDescent="0.25">
      <c r="A25" s="22" t="s">
        <v>23</v>
      </c>
      <c r="B25" s="36">
        <v>8400</v>
      </c>
      <c r="C25" s="50">
        <v>6700</v>
      </c>
    </row>
    <row r="26" spans="1:4" x14ac:dyDescent="0.25">
      <c r="A26" s="22" t="s">
        <v>24</v>
      </c>
      <c r="B26" s="37">
        <v>47167</v>
      </c>
      <c r="C26" s="38">
        <v>20883.37</v>
      </c>
      <c r="D26" t="s">
        <v>25</v>
      </c>
    </row>
    <row r="27" spans="1:4" x14ac:dyDescent="0.25">
      <c r="A27" s="22" t="s">
        <v>26</v>
      </c>
      <c r="B27" s="14"/>
      <c r="C27" s="38"/>
      <c r="D27" t="s">
        <v>27</v>
      </c>
    </row>
    <row r="28" spans="1:4" x14ac:dyDescent="0.25">
      <c r="A28" s="22" t="s">
        <v>28</v>
      </c>
      <c r="B28" s="37">
        <v>4351.54</v>
      </c>
      <c r="C28" s="39">
        <v>3105.09</v>
      </c>
      <c r="D28" t="s">
        <v>29</v>
      </c>
    </row>
    <row r="29" spans="1:4" x14ac:dyDescent="0.25">
      <c r="A29" s="22" t="s">
        <v>30</v>
      </c>
      <c r="B29" s="37">
        <v>25500</v>
      </c>
      <c r="C29" s="38">
        <v>12124.15</v>
      </c>
      <c r="D29" t="s">
        <v>31</v>
      </c>
    </row>
    <row r="30" spans="1:4" x14ac:dyDescent="0.25">
      <c r="A30" s="22" t="s">
        <v>32</v>
      </c>
      <c r="B30" s="14"/>
      <c r="C30" s="25"/>
      <c r="D30" t="s">
        <v>33</v>
      </c>
    </row>
    <row r="31" spans="1:4" x14ac:dyDescent="0.25">
      <c r="A31" s="22" t="s">
        <v>34</v>
      </c>
      <c r="B31" s="14"/>
      <c r="C31" s="38"/>
      <c r="D31" t="s">
        <v>33</v>
      </c>
    </row>
    <row r="32" spans="1:4" x14ac:dyDescent="0.25">
      <c r="A32" s="22" t="s">
        <v>35</v>
      </c>
      <c r="B32" s="14">
        <v>0</v>
      </c>
      <c r="C32" s="38">
        <v>150</v>
      </c>
    </row>
    <row r="33" spans="1:4" x14ac:dyDescent="0.25">
      <c r="A33" s="22" t="s">
        <v>36</v>
      </c>
      <c r="B33" s="14">
        <v>0</v>
      </c>
      <c r="C33" s="25"/>
    </row>
    <row r="34" spans="1:4" x14ac:dyDescent="0.25">
      <c r="A34" s="22" t="s">
        <v>37</v>
      </c>
      <c r="B34" s="37">
        <v>2000</v>
      </c>
      <c r="C34" s="38">
        <v>1708.2</v>
      </c>
    </row>
    <row r="35" spans="1:4" x14ac:dyDescent="0.25">
      <c r="A35" s="40" t="s">
        <v>38</v>
      </c>
      <c r="B35" s="37"/>
      <c r="C35" s="38"/>
      <c r="D35" t="s">
        <v>33</v>
      </c>
    </row>
    <row r="36" spans="1:4" x14ac:dyDescent="0.25">
      <c r="A36" s="22" t="s">
        <v>39</v>
      </c>
      <c r="B36" s="41">
        <v>0</v>
      </c>
      <c r="C36" s="25"/>
    </row>
    <row r="37" spans="1:4" x14ac:dyDescent="0.25">
      <c r="A37" s="24" t="s">
        <v>40</v>
      </c>
      <c r="B37" s="8">
        <f t="shared" ref="B37" si="1">SUM(B38:B39)</f>
        <v>6905</v>
      </c>
      <c r="C37" s="9">
        <f>SUM(C38:C39)</f>
        <v>3635.19</v>
      </c>
    </row>
    <row r="38" spans="1:4" x14ac:dyDescent="0.25">
      <c r="A38" s="42" t="s">
        <v>41</v>
      </c>
      <c r="B38" s="23">
        <v>3764</v>
      </c>
      <c r="C38" s="38">
        <v>2802.31</v>
      </c>
    </row>
    <row r="39" spans="1:4" x14ac:dyDescent="0.25">
      <c r="A39" s="43" t="s">
        <v>42</v>
      </c>
      <c r="B39" s="41">
        <v>3141</v>
      </c>
      <c r="C39" s="50">
        <v>832.88</v>
      </c>
    </row>
    <row r="40" spans="1:4" x14ac:dyDescent="0.25">
      <c r="A40" s="24" t="s">
        <v>43</v>
      </c>
      <c r="B40" s="8">
        <v>7500</v>
      </c>
      <c r="C40" s="9">
        <v>2787.03</v>
      </c>
    </row>
    <row r="41" spans="1:4" x14ac:dyDescent="0.25">
      <c r="A41" s="24" t="s">
        <v>44</v>
      </c>
      <c r="B41" s="8">
        <f t="shared" ref="B41" si="2">SUM(B42:B50)</f>
        <v>38597</v>
      </c>
      <c r="C41" s="35">
        <f>SUM(C42:C50)</f>
        <v>30267.57</v>
      </c>
    </row>
    <row r="42" spans="1:4" x14ac:dyDescent="0.25">
      <c r="A42" s="42" t="s">
        <v>45</v>
      </c>
      <c r="B42" s="14">
        <v>3200</v>
      </c>
      <c r="C42" s="44">
        <v>3651.52</v>
      </c>
    </row>
    <row r="43" spans="1:4" x14ac:dyDescent="0.25">
      <c r="A43" s="42" t="s">
        <v>46</v>
      </c>
      <c r="B43" s="14">
        <v>8970</v>
      </c>
      <c r="C43" s="38">
        <v>7047.81</v>
      </c>
    </row>
    <row r="44" spans="1:4" x14ac:dyDescent="0.25">
      <c r="A44" s="42" t="s">
        <v>47</v>
      </c>
      <c r="B44" s="14">
        <v>2268</v>
      </c>
      <c r="C44" s="38">
        <v>1577.05</v>
      </c>
    </row>
    <row r="45" spans="1:4" x14ac:dyDescent="0.25">
      <c r="A45" s="42" t="s">
        <v>48</v>
      </c>
      <c r="B45" s="14">
        <v>1000</v>
      </c>
      <c r="C45" s="38">
        <v>728.96</v>
      </c>
    </row>
    <row r="46" spans="1:4" x14ac:dyDescent="0.25">
      <c r="A46" s="42" t="s">
        <v>49</v>
      </c>
      <c r="B46" s="14">
        <v>1967</v>
      </c>
      <c r="C46" s="38">
        <v>3814.59</v>
      </c>
    </row>
    <row r="47" spans="1:4" x14ac:dyDescent="0.25">
      <c r="A47" s="42" t="s">
        <v>50</v>
      </c>
      <c r="B47" s="14">
        <v>9750</v>
      </c>
      <c r="C47" s="38">
        <v>8974.9699999999993</v>
      </c>
    </row>
    <row r="48" spans="1:4" x14ac:dyDescent="0.25">
      <c r="A48" s="42" t="s">
        <v>51</v>
      </c>
      <c r="B48" s="14">
        <v>2442</v>
      </c>
      <c r="C48" s="38">
        <v>1809</v>
      </c>
    </row>
    <row r="49" spans="1:3" x14ac:dyDescent="0.25">
      <c r="A49" s="42" t="s">
        <v>52</v>
      </c>
      <c r="B49" s="14">
        <v>1000</v>
      </c>
      <c r="C49" s="25"/>
    </row>
    <row r="50" spans="1:3" x14ac:dyDescent="0.25">
      <c r="A50" s="45" t="s">
        <v>53</v>
      </c>
      <c r="B50" s="14">
        <v>8000</v>
      </c>
      <c r="C50" s="38">
        <v>2663.67</v>
      </c>
    </row>
    <row r="51" spans="1:3" x14ac:dyDescent="0.25">
      <c r="A51" s="7" t="s">
        <v>54</v>
      </c>
      <c r="B51" s="8">
        <v>0</v>
      </c>
      <c r="C51" s="10"/>
    </row>
    <row r="52" spans="1:3" x14ac:dyDescent="0.25">
      <c r="A52" s="7" t="s">
        <v>55</v>
      </c>
      <c r="B52" s="8">
        <v>1650</v>
      </c>
      <c r="C52" s="9">
        <v>1245.5999999999999</v>
      </c>
    </row>
    <row r="53" spans="1:3" x14ac:dyDescent="0.25">
      <c r="A53" s="7" t="s">
        <v>56</v>
      </c>
      <c r="B53" s="8">
        <v>700</v>
      </c>
      <c r="C53" s="9">
        <v>335.26</v>
      </c>
    </row>
    <row r="54" spans="1:3" x14ac:dyDescent="0.25">
      <c r="A54" s="7" t="s">
        <v>57</v>
      </c>
      <c r="B54" s="8">
        <v>2000</v>
      </c>
      <c r="C54" s="10"/>
    </row>
    <row r="55" spans="1:3" x14ac:dyDescent="0.25">
      <c r="A55" s="7" t="s">
        <v>58</v>
      </c>
      <c r="B55" s="8">
        <v>150</v>
      </c>
      <c r="C55" s="9">
        <v>193.2</v>
      </c>
    </row>
    <row r="56" spans="1:3" x14ac:dyDescent="0.25">
      <c r="A56" s="7" t="s">
        <v>59</v>
      </c>
      <c r="B56" s="8">
        <v>1500</v>
      </c>
      <c r="C56" s="9">
        <v>527.27</v>
      </c>
    </row>
    <row r="57" spans="1:3" x14ac:dyDescent="0.25">
      <c r="A57" s="7" t="s">
        <v>60</v>
      </c>
      <c r="B57" s="8">
        <v>0</v>
      </c>
      <c r="C57" s="10"/>
    </row>
    <row r="58" spans="1:3" x14ac:dyDescent="0.25">
      <c r="A58" s="7" t="s">
        <v>61</v>
      </c>
      <c r="B58" s="8">
        <v>0</v>
      </c>
      <c r="C58" s="10"/>
    </row>
    <row r="59" spans="1:3" x14ac:dyDescent="0.25">
      <c r="A59" s="7" t="s">
        <v>62</v>
      </c>
      <c r="B59" s="8">
        <v>4200</v>
      </c>
      <c r="C59" s="9">
        <v>1947.12</v>
      </c>
    </row>
    <row r="60" spans="1:3" x14ac:dyDescent="0.25">
      <c r="A60" s="7" t="s">
        <v>63</v>
      </c>
      <c r="B60" s="46">
        <v>10000</v>
      </c>
      <c r="C60" s="50">
        <v>622.85</v>
      </c>
    </row>
    <row r="61" spans="1:3" x14ac:dyDescent="0.25">
      <c r="A61" s="7" t="s">
        <v>64</v>
      </c>
      <c r="B61" s="8"/>
      <c r="C61" s="10"/>
    </row>
    <row r="62" spans="1:3" x14ac:dyDescent="0.25">
      <c r="A62" s="7" t="s">
        <v>65</v>
      </c>
      <c r="B62" s="47">
        <f>SUM(B22:B24,B37,B40:B41,B51:B61)</f>
        <v>308856.54000000004</v>
      </c>
      <c r="C62" s="9">
        <f>SUM(C22:C24,C37,C40,C41,C51:C61)</f>
        <v>90937.46</v>
      </c>
    </row>
    <row r="63" spans="1:3" x14ac:dyDescent="0.25">
      <c r="A63" s="48"/>
      <c r="B63" s="8"/>
      <c r="C63" s="10"/>
    </row>
    <row r="64" spans="1:3" x14ac:dyDescent="0.25">
      <c r="A64" s="7" t="s">
        <v>66</v>
      </c>
      <c r="B64" s="49">
        <f>SUM(B18-B62)</f>
        <v>-11656.540000000037</v>
      </c>
      <c r="C64" s="9">
        <f>SUM(C18-C62)</f>
        <v>54884.270000000004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to Date 6-30-18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2018-07-02T04:59:09Z</dcterms:created>
  <dcterms:modified xsi:type="dcterms:W3CDTF">2018-07-03T05:37:02Z</dcterms:modified>
</cp:coreProperties>
</file>