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615" windowWidth="18855" windowHeight="6855"/>
  </bookViews>
  <sheets>
    <sheet name="Electorates" sheetId="1" r:id="rId1"/>
    <sheet name="States" sheetId="2" r:id="rId2"/>
  </sheets>
  <definedNames>
    <definedName name="_xlnm._FilterDatabase" localSheetId="0" hidden="1">Electorates!$A$1:$G$151</definedName>
  </definedNames>
  <calcPr calcId="125725"/>
</workbook>
</file>

<file path=xl/calcChain.xml><?xml version="1.0" encoding="utf-8"?>
<calcChain xmlns="http://schemas.openxmlformats.org/spreadsheetml/2006/main">
  <c r="F163" i="2"/>
  <c r="E163"/>
  <c r="S163" s="1"/>
  <c r="S162"/>
  <c r="T162" s="1"/>
  <c r="P162"/>
  <c r="Q162" s="1"/>
  <c r="M162"/>
  <c r="L162"/>
  <c r="V162" s="1"/>
  <c r="S161"/>
  <c r="T161" s="1"/>
  <c r="R161"/>
  <c r="Q161"/>
  <c r="P161"/>
  <c r="N161"/>
  <c r="O161" s="1"/>
  <c r="M161"/>
  <c r="L161"/>
  <c r="V161" s="1"/>
  <c r="S160"/>
  <c r="T160" s="1"/>
  <c r="P160"/>
  <c r="Q160" s="1"/>
  <c r="M160"/>
  <c r="L160"/>
  <c r="V160" s="1"/>
  <c r="V159"/>
  <c r="S159"/>
  <c r="R159" s="1"/>
  <c r="Q159"/>
  <c r="P159"/>
  <c r="M159"/>
  <c r="L159"/>
  <c r="S158"/>
  <c r="T158" s="1"/>
  <c r="P158"/>
  <c r="Q158" s="1"/>
  <c r="M158"/>
  <c r="L158"/>
  <c r="V158" s="1"/>
  <c r="V157"/>
  <c r="S157"/>
  <c r="T157" s="1"/>
  <c r="R157"/>
  <c r="Q157"/>
  <c r="P157"/>
  <c r="N157"/>
  <c r="O157" s="1"/>
  <c r="M157"/>
  <c r="L157"/>
  <c r="S156"/>
  <c r="T156" s="1"/>
  <c r="P156"/>
  <c r="Q156" s="1"/>
  <c r="M156"/>
  <c r="L156"/>
  <c r="V156" s="1"/>
  <c r="S155"/>
  <c r="R155" s="1"/>
  <c r="P155"/>
  <c r="Q155" s="1"/>
  <c r="N155"/>
  <c r="O155" s="1"/>
  <c r="M155"/>
  <c r="L155"/>
  <c r="V155" s="1"/>
  <c r="S154"/>
  <c r="T154" s="1"/>
  <c r="P154"/>
  <c r="Q154" s="1"/>
  <c r="N154"/>
  <c r="O154" s="1"/>
  <c r="M154"/>
  <c r="L154"/>
  <c r="V154" s="1"/>
  <c r="S153"/>
  <c r="R153" s="1"/>
  <c r="P153"/>
  <c r="Q153" s="1"/>
  <c r="M153"/>
  <c r="L153"/>
  <c r="V153" s="1"/>
  <c r="S152"/>
  <c r="T152" s="1"/>
  <c r="R152"/>
  <c r="P152"/>
  <c r="Q152" s="1"/>
  <c r="N152"/>
  <c r="O152" s="1"/>
  <c r="M152"/>
  <c r="L152"/>
  <c r="V152" s="1"/>
  <c r="T151"/>
  <c r="S151"/>
  <c r="R151" s="1"/>
  <c r="P151"/>
  <c r="Q151" s="1"/>
  <c r="N151"/>
  <c r="O151" s="1"/>
  <c r="M151"/>
  <c r="L151"/>
  <c r="V151" s="1"/>
  <c r="S150"/>
  <c r="T150" s="1"/>
  <c r="R150"/>
  <c r="P150"/>
  <c r="Q150" s="1"/>
  <c r="N150"/>
  <c r="O150" s="1"/>
  <c r="M150"/>
  <c r="L150"/>
  <c r="V150" s="1"/>
  <c r="T149"/>
  <c r="S149"/>
  <c r="R149"/>
  <c r="P149"/>
  <c r="Q149" s="1"/>
  <c r="N149"/>
  <c r="O149" s="1"/>
  <c r="M149"/>
  <c r="L149"/>
  <c r="V149" s="1"/>
  <c r="T148"/>
  <c r="S148"/>
  <c r="R148"/>
  <c r="P148"/>
  <c r="Q148" s="1"/>
  <c r="N148"/>
  <c r="O148" s="1"/>
  <c r="M148"/>
  <c r="L148"/>
  <c r="V148" s="1"/>
  <c r="F147"/>
  <c r="E147"/>
  <c r="M147" s="1"/>
  <c r="S146"/>
  <c r="R146" s="1"/>
  <c r="P146"/>
  <c r="Q146" s="1"/>
  <c r="M146"/>
  <c r="L146"/>
  <c r="V146" s="1"/>
  <c r="T145"/>
  <c r="S145"/>
  <c r="R145"/>
  <c r="P145"/>
  <c r="Q145" s="1"/>
  <c r="N145"/>
  <c r="O145" s="1"/>
  <c r="M145"/>
  <c r="L145"/>
  <c r="V145" s="1"/>
  <c r="S144"/>
  <c r="R144" s="1"/>
  <c r="P144"/>
  <c r="Q144" s="1"/>
  <c r="M144"/>
  <c r="L144"/>
  <c r="V144" s="1"/>
  <c r="T143"/>
  <c r="S143"/>
  <c r="R143"/>
  <c r="P143"/>
  <c r="Q143" s="1"/>
  <c r="N143"/>
  <c r="O143" s="1"/>
  <c r="M143"/>
  <c r="L143"/>
  <c r="V143" s="1"/>
  <c r="S142"/>
  <c r="R142" s="1"/>
  <c r="P142"/>
  <c r="Q142" s="1"/>
  <c r="N142"/>
  <c r="O142" s="1"/>
  <c r="M142"/>
  <c r="L142"/>
  <c r="V142" s="1"/>
  <c r="T141"/>
  <c r="S141"/>
  <c r="R141"/>
  <c r="P141"/>
  <c r="Q141" s="1"/>
  <c r="N141"/>
  <c r="O141" s="1"/>
  <c r="M141"/>
  <c r="L141"/>
  <c r="V141" s="1"/>
  <c r="S140"/>
  <c r="T140" s="1"/>
  <c r="R140"/>
  <c r="P140"/>
  <c r="Q140" s="1"/>
  <c r="N140"/>
  <c r="O140" s="1"/>
  <c r="M140"/>
  <c r="L140"/>
  <c r="V140" s="1"/>
  <c r="T139"/>
  <c r="S139"/>
  <c r="R139"/>
  <c r="P139"/>
  <c r="Q139" s="1"/>
  <c r="N139"/>
  <c r="O139" s="1"/>
  <c r="M139"/>
  <c r="L139"/>
  <c r="V139" s="1"/>
  <c r="S138"/>
  <c r="T138" s="1"/>
  <c r="R138"/>
  <c r="P138"/>
  <c r="Q138" s="1"/>
  <c r="N138"/>
  <c r="O138" s="1"/>
  <c r="M138"/>
  <c r="L138"/>
  <c r="V138" s="1"/>
  <c r="T137"/>
  <c r="S137"/>
  <c r="R137"/>
  <c r="P137"/>
  <c r="Q137" s="1"/>
  <c r="N137"/>
  <c r="O137" s="1"/>
  <c r="M137"/>
  <c r="L137"/>
  <c r="V137" s="1"/>
  <c r="T136"/>
  <c r="S136"/>
  <c r="R136"/>
  <c r="P136"/>
  <c r="Q136" s="1"/>
  <c r="N136"/>
  <c r="O136" s="1"/>
  <c r="M136"/>
  <c r="L136"/>
  <c r="V136" s="1"/>
  <c r="T135"/>
  <c r="S135"/>
  <c r="R135"/>
  <c r="P135"/>
  <c r="Q135" s="1"/>
  <c r="N135"/>
  <c r="O135" s="1"/>
  <c r="M135"/>
  <c r="L135"/>
  <c r="V135" s="1"/>
  <c r="T134"/>
  <c r="S134"/>
  <c r="R134"/>
  <c r="P134"/>
  <c r="Q134" s="1"/>
  <c r="N134"/>
  <c r="O134" s="1"/>
  <c r="M134"/>
  <c r="L134"/>
  <c r="V134" s="1"/>
  <c r="T133"/>
  <c r="S133"/>
  <c r="R133"/>
  <c r="P133"/>
  <c r="Q133" s="1"/>
  <c r="N133"/>
  <c r="O133" s="1"/>
  <c r="M133"/>
  <c r="L133"/>
  <c r="V133" s="1"/>
  <c r="T132"/>
  <c r="S132"/>
  <c r="R132"/>
  <c r="P132"/>
  <c r="Q132" s="1"/>
  <c r="N132"/>
  <c r="O132" s="1"/>
  <c r="M132"/>
  <c r="L132"/>
  <c r="V132" s="1"/>
  <c r="T131"/>
  <c r="S131"/>
  <c r="R131"/>
  <c r="P131"/>
  <c r="Q131" s="1"/>
  <c r="N131"/>
  <c r="O131" s="1"/>
  <c r="M131"/>
  <c r="L131"/>
  <c r="V131" s="1"/>
  <c r="T130"/>
  <c r="S130"/>
  <c r="R130"/>
  <c r="P130"/>
  <c r="Q130" s="1"/>
  <c r="N130"/>
  <c r="O130" s="1"/>
  <c r="M130"/>
  <c r="L130"/>
  <c r="V130" s="1"/>
  <c r="T129"/>
  <c r="S129"/>
  <c r="R129"/>
  <c r="P129"/>
  <c r="Q129" s="1"/>
  <c r="N129"/>
  <c r="O129" s="1"/>
  <c r="M129"/>
  <c r="L129"/>
  <c r="V129" s="1"/>
  <c r="T128"/>
  <c r="S128"/>
  <c r="R128"/>
  <c r="P128"/>
  <c r="Q128" s="1"/>
  <c r="N128"/>
  <c r="O128" s="1"/>
  <c r="M128"/>
  <c r="L128"/>
  <c r="V128" s="1"/>
  <c r="T127"/>
  <c r="S127"/>
  <c r="R127"/>
  <c r="P127"/>
  <c r="Q127" s="1"/>
  <c r="N127"/>
  <c r="O127" s="1"/>
  <c r="M127"/>
  <c r="L127"/>
  <c r="V127" s="1"/>
  <c r="T126"/>
  <c r="S126"/>
  <c r="R126"/>
  <c r="P126"/>
  <c r="Q126" s="1"/>
  <c r="N126"/>
  <c r="O126" s="1"/>
  <c r="M126"/>
  <c r="L126"/>
  <c r="V126" s="1"/>
  <c r="T125"/>
  <c r="S125"/>
  <c r="R125"/>
  <c r="P125"/>
  <c r="Q125" s="1"/>
  <c r="N125"/>
  <c r="O125" s="1"/>
  <c r="M125"/>
  <c r="L125"/>
  <c r="V125" s="1"/>
  <c r="T124"/>
  <c r="S124"/>
  <c r="R124"/>
  <c r="P124"/>
  <c r="Q124" s="1"/>
  <c r="N124"/>
  <c r="O124" s="1"/>
  <c r="M124"/>
  <c r="L124"/>
  <c r="V124" s="1"/>
  <c r="T123"/>
  <c r="S123"/>
  <c r="R123"/>
  <c r="P123"/>
  <c r="Q123" s="1"/>
  <c r="N123"/>
  <c r="O123" s="1"/>
  <c r="M123"/>
  <c r="L123"/>
  <c r="V123" s="1"/>
  <c r="T122"/>
  <c r="S122"/>
  <c r="R122"/>
  <c r="P122"/>
  <c r="Q122" s="1"/>
  <c r="N122"/>
  <c r="O122" s="1"/>
  <c r="M122"/>
  <c r="L122"/>
  <c r="V122" s="1"/>
  <c r="T121"/>
  <c r="S121"/>
  <c r="R121"/>
  <c r="P121"/>
  <c r="Q121" s="1"/>
  <c r="N121"/>
  <c r="O121" s="1"/>
  <c r="M121"/>
  <c r="L121"/>
  <c r="V121" s="1"/>
  <c r="T120"/>
  <c r="S120"/>
  <c r="R120"/>
  <c r="P120"/>
  <c r="Q120" s="1"/>
  <c r="N120"/>
  <c r="O120" s="1"/>
  <c r="M120"/>
  <c r="L120"/>
  <c r="V120" s="1"/>
  <c r="T119"/>
  <c r="S119"/>
  <c r="R119"/>
  <c r="P119"/>
  <c r="Q119" s="1"/>
  <c r="N119"/>
  <c r="O119" s="1"/>
  <c r="M119"/>
  <c r="L119"/>
  <c r="V119" s="1"/>
  <c r="T118"/>
  <c r="S118"/>
  <c r="R118"/>
  <c r="P118"/>
  <c r="Q118" s="1"/>
  <c r="N118"/>
  <c r="O118" s="1"/>
  <c r="M118"/>
  <c r="L118"/>
  <c r="V118" s="1"/>
  <c r="T117"/>
  <c r="S117"/>
  <c r="R117"/>
  <c r="P117"/>
  <c r="Q117" s="1"/>
  <c r="N117"/>
  <c r="O117" s="1"/>
  <c r="M117"/>
  <c r="L117"/>
  <c r="V117" s="1"/>
  <c r="T116"/>
  <c r="S116"/>
  <c r="R116"/>
  <c r="P116"/>
  <c r="Q116" s="1"/>
  <c r="N116"/>
  <c r="O116" s="1"/>
  <c r="M116"/>
  <c r="L116"/>
  <c r="V116" s="1"/>
  <c r="T115"/>
  <c r="S115"/>
  <c r="R115"/>
  <c r="P115"/>
  <c r="Q115" s="1"/>
  <c r="N115"/>
  <c r="O115" s="1"/>
  <c r="M115"/>
  <c r="L115"/>
  <c r="V115" s="1"/>
  <c r="T114"/>
  <c r="S114"/>
  <c r="R114"/>
  <c r="P114"/>
  <c r="Q114" s="1"/>
  <c r="N114"/>
  <c r="O114" s="1"/>
  <c r="M114"/>
  <c r="L114"/>
  <c r="V114" s="1"/>
  <c r="T113"/>
  <c r="S113"/>
  <c r="R113"/>
  <c r="P113"/>
  <c r="Q113" s="1"/>
  <c r="N113"/>
  <c r="O113" s="1"/>
  <c r="M113"/>
  <c r="L113"/>
  <c r="V113" s="1"/>
  <c r="T112"/>
  <c r="S112"/>
  <c r="R112"/>
  <c r="P112"/>
  <c r="Q112" s="1"/>
  <c r="N112"/>
  <c r="O112" s="1"/>
  <c r="M112"/>
  <c r="L112"/>
  <c r="V112" s="1"/>
  <c r="T111"/>
  <c r="S111"/>
  <c r="R111"/>
  <c r="P111"/>
  <c r="Q111" s="1"/>
  <c r="N111"/>
  <c r="O111" s="1"/>
  <c r="M111"/>
  <c r="L111"/>
  <c r="V111" s="1"/>
  <c r="T110"/>
  <c r="S110"/>
  <c r="R110"/>
  <c r="P110"/>
  <c r="Q110" s="1"/>
  <c r="N110"/>
  <c r="O110" s="1"/>
  <c r="M110"/>
  <c r="L110"/>
  <c r="V110" s="1"/>
  <c r="P109"/>
  <c r="Q109" s="1"/>
  <c r="L109"/>
  <c r="V109" s="1"/>
  <c r="F109"/>
  <c r="E109"/>
  <c r="S109" s="1"/>
  <c r="T108"/>
  <c r="S108"/>
  <c r="R108"/>
  <c r="P108"/>
  <c r="Q108" s="1"/>
  <c r="N108"/>
  <c r="O108" s="1"/>
  <c r="M108"/>
  <c r="L108"/>
  <c r="V108" s="1"/>
  <c r="T107"/>
  <c r="S107"/>
  <c r="R107"/>
  <c r="P107"/>
  <c r="Q107" s="1"/>
  <c r="N107"/>
  <c r="O107" s="1"/>
  <c r="M107"/>
  <c r="L107"/>
  <c r="V107" s="1"/>
  <c r="T106"/>
  <c r="S106"/>
  <c r="R106"/>
  <c r="P106"/>
  <c r="Q106" s="1"/>
  <c r="N106"/>
  <c r="O106" s="1"/>
  <c r="M106"/>
  <c r="L106"/>
  <c r="V106" s="1"/>
  <c r="T105"/>
  <c r="S105"/>
  <c r="R105"/>
  <c r="P105"/>
  <c r="Q105" s="1"/>
  <c r="N105"/>
  <c r="O105" s="1"/>
  <c r="M105"/>
  <c r="L105"/>
  <c r="V105" s="1"/>
  <c r="T104"/>
  <c r="S104"/>
  <c r="R104"/>
  <c r="P104"/>
  <c r="Q104" s="1"/>
  <c r="N104"/>
  <c r="O104" s="1"/>
  <c r="M104"/>
  <c r="L104"/>
  <c r="V104" s="1"/>
  <c r="T103"/>
  <c r="S103"/>
  <c r="R103"/>
  <c r="P103"/>
  <c r="Q103" s="1"/>
  <c r="N103"/>
  <c r="O103" s="1"/>
  <c r="M103"/>
  <c r="L103"/>
  <c r="V103" s="1"/>
  <c r="T102"/>
  <c r="S102"/>
  <c r="R102"/>
  <c r="P102"/>
  <c r="Q102" s="1"/>
  <c r="N102"/>
  <c r="O102" s="1"/>
  <c r="M102"/>
  <c r="L102"/>
  <c r="V102" s="1"/>
  <c r="T101"/>
  <c r="S101"/>
  <c r="R101"/>
  <c r="P101"/>
  <c r="Q101" s="1"/>
  <c r="N101"/>
  <c r="O101" s="1"/>
  <c r="M101"/>
  <c r="L101"/>
  <c r="V101" s="1"/>
  <c r="T100"/>
  <c r="S100"/>
  <c r="R100"/>
  <c r="P100"/>
  <c r="Q100" s="1"/>
  <c r="N100"/>
  <c r="O100" s="1"/>
  <c r="M100"/>
  <c r="L100"/>
  <c r="V100" s="1"/>
  <c r="T99"/>
  <c r="S99"/>
  <c r="R99"/>
  <c r="P99"/>
  <c r="Q99" s="1"/>
  <c r="N99"/>
  <c r="O99" s="1"/>
  <c r="M99"/>
  <c r="L99"/>
  <c r="V99" s="1"/>
  <c r="T98"/>
  <c r="S98"/>
  <c r="R98"/>
  <c r="P98"/>
  <c r="Q98" s="1"/>
  <c r="N98"/>
  <c r="O98" s="1"/>
  <c r="M98"/>
  <c r="L98"/>
  <c r="V98" s="1"/>
  <c r="T97"/>
  <c r="S97"/>
  <c r="R97"/>
  <c r="P97"/>
  <c r="Q97" s="1"/>
  <c r="N97"/>
  <c r="O97" s="1"/>
  <c r="M97"/>
  <c r="L97"/>
  <c r="V97" s="1"/>
  <c r="T96"/>
  <c r="S96"/>
  <c r="R96"/>
  <c r="P96"/>
  <c r="Q96" s="1"/>
  <c r="N96"/>
  <c r="O96" s="1"/>
  <c r="M96"/>
  <c r="L96"/>
  <c r="V96" s="1"/>
  <c r="T95"/>
  <c r="S95"/>
  <c r="R95"/>
  <c r="P95"/>
  <c r="Q95" s="1"/>
  <c r="N95"/>
  <c r="O95" s="1"/>
  <c r="M95"/>
  <c r="L95"/>
  <c r="V95" s="1"/>
  <c r="T94"/>
  <c r="S94"/>
  <c r="R94"/>
  <c r="P94"/>
  <c r="Q94" s="1"/>
  <c r="N94"/>
  <c r="O94" s="1"/>
  <c r="M94"/>
  <c r="L94"/>
  <c r="V94" s="1"/>
  <c r="T93"/>
  <c r="S93"/>
  <c r="R93"/>
  <c r="P93"/>
  <c r="Q93" s="1"/>
  <c r="N93"/>
  <c r="O93" s="1"/>
  <c r="M93"/>
  <c r="L93"/>
  <c r="V93" s="1"/>
  <c r="P92"/>
  <c r="Q92" s="1"/>
  <c r="L92"/>
  <c r="V92" s="1"/>
  <c r="F92"/>
  <c r="E92"/>
  <c r="S92" s="1"/>
  <c r="T91"/>
  <c r="S91"/>
  <c r="R91"/>
  <c r="P91"/>
  <c r="Q91" s="1"/>
  <c r="N91"/>
  <c r="O91" s="1"/>
  <c r="M91"/>
  <c r="L91"/>
  <c r="V91" s="1"/>
  <c r="T90"/>
  <c r="S90"/>
  <c r="R90"/>
  <c r="P90"/>
  <c r="Q90" s="1"/>
  <c r="N90"/>
  <c r="O90" s="1"/>
  <c r="M90"/>
  <c r="L90"/>
  <c r="V90" s="1"/>
  <c r="T89"/>
  <c r="S89"/>
  <c r="R89"/>
  <c r="P89"/>
  <c r="Q89" s="1"/>
  <c r="N89"/>
  <c r="O89" s="1"/>
  <c r="M89"/>
  <c r="L89"/>
  <c r="V89" s="1"/>
  <c r="T88"/>
  <c r="S88"/>
  <c r="R88"/>
  <c r="P88"/>
  <c r="Q88" s="1"/>
  <c r="N88"/>
  <c r="O88" s="1"/>
  <c r="M88"/>
  <c r="L88"/>
  <c r="V88" s="1"/>
  <c r="T87"/>
  <c r="S87"/>
  <c r="R87"/>
  <c r="P87"/>
  <c r="Q87" s="1"/>
  <c r="N87"/>
  <c r="O87" s="1"/>
  <c r="M87"/>
  <c r="L87"/>
  <c r="V87" s="1"/>
  <c r="T86"/>
  <c r="S86"/>
  <c r="R86"/>
  <c r="P86"/>
  <c r="Q86" s="1"/>
  <c r="N86"/>
  <c r="O86" s="1"/>
  <c r="M86"/>
  <c r="L86"/>
  <c r="V86" s="1"/>
  <c r="T85"/>
  <c r="S85"/>
  <c r="R85"/>
  <c r="P85"/>
  <c r="Q85" s="1"/>
  <c r="N85"/>
  <c r="O85" s="1"/>
  <c r="M85"/>
  <c r="L85"/>
  <c r="V85" s="1"/>
  <c r="T84"/>
  <c r="S84"/>
  <c r="R84"/>
  <c r="P84"/>
  <c r="Q84" s="1"/>
  <c r="N84"/>
  <c r="O84" s="1"/>
  <c r="M84"/>
  <c r="L84"/>
  <c r="V84" s="1"/>
  <c r="T83"/>
  <c r="S83"/>
  <c r="R83"/>
  <c r="P83"/>
  <c r="Q83" s="1"/>
  <c r="N83"/>
  <c r="O83" s="1"/>
  <c r="M83"/>
  <c r="L83"/>
  <c r="V83" s="1"/>
  <c r="T82"/>
  <c r="S82"/>
  <c r="R82"/>
  <c r="P82"/>
  <c r="Q82" s="1"/>
  <c r="N82"/>
  <c r="O82" s="1"/>
  <c r="M82"/>
  <c r="L82"/>
  <c r="V82" s="1"/>
  <c r="T81"/>
  <c r="S81"/>
  <c r="R81"/>
  <c r="P81"/>
  <c r="Q81" s="1"/>
  <c r="N81"/>
  <c r="O81" s="1"/>
  <c r="M81"/>
  <c r="L81"/>
  <c r="V81" s="1"/>
  <c r="T80"/>
  <c r="S80"/>
  <c r="R80"/>
  <c r="P80"/>
  <c r="Q80" s="1"/>
  <c r="N80"/>
  <c r="O80" s="1"/>
  <c r="M80"/>
  <c r="L80"/>
  <c r="V80" s="1"/>
  <c r="T79"/>
  <c r="S79"/>
  <c r="R79"/>
  <c r="P79"/>
  <c r="Q79" s="1"/>
  <c r="N79"/>
  <c r="O79" s="1"/>
  <c r="M79"/>
  <c r="L79"/>
  <c r="V79" s="1"/>
  <c r="T78"/>
  <c r="S78"/>
  <c r="R78"/>
  <c r="P78"/>
  <c r="Q78" s="1"/>
  <c r="N78"/>
  <c r="O78" s="1"/>
  <c r="M78"/>
  <c r="L78"/>
  <c r="V78" s="1"/>
  <c r="T77"/>
  <c r="S77"/>
  <c r="R77"/>
  <c r="P77"/>
  <c r="Q77" s="1"/>
  <c r="N77"/>
  <c r="O77" s="1"/>
  <c r="M77"/>
  <c r="L77"/>
  <c r="V77" s="1"/>
  <c r="T76"/>
  <c r="S76"/>
  <c r="R76"/>
  <c r="P76"/>
  <c r="Q76" s="1"/>
  <c r="N76"/>
  <c r="O76" s="1"/>
  <c r="M76"/>
  <c r="L76"/>
  <c r="V76" s="1"/>
  <c r="T75"/>
  <c r="S75"/>
  <c r="R75"/>
  <c r="P75"/>
  <c r="Q75" s="1"/>
  <c r="N75"/>
  <c r="O75" s="1"/>
  <c r="M75"/>
  <c r="L75"/>
  <c r="V75" s="1"/>
  <c r="T74"/>
  <c r="S74"/>
  <c r="R74"/>
  <c r="P74"/>
  <c r="Q74" s="1"/>
  <c r="N74"/>
  <c r="O74" s="1"/>
  <c r="M74"/>
  <c r="L74"/>
  <c r="V74" s="1"/>
  <c r="T73"/>
  <c r="S73"/>
  <c r="R73"/>
  <c r="P73"/>
  <c r="Q73" s="1"/>
  <c r="N73"/>
  <c r="O73" s="1"/>
  <c r="M73"/>
  <c r="L73"/>
  <c r="V73" s="1"/>
  <c r="T72"/>
  <c r="S72"/>
  <c r="R72"/>
  <c r="P72"/>
  <c r="Q72" s="1"/>
  <c r="N72"/>
  <c r="O72" s="1"/>
  <c r="M72"/>
  <c r="L72"/>
  <c r="V72" s="1"/>
  <c r="T71"/>
  <c r="S71"/>
  <c r="R71"/>
  <c r="P71"/>
  <c r="Q71" s="1"/>
  <c r="N71"/>
  <c r="O71" s="1"/>
  <c r="M71"/>
  <c r="L71"/>
  <c r="V71" s="1"/>
  <c r="T70"/>
  <c r="S70"/>
  <c r="R70"/>
  <c r="P70"/>
  <c r="Q70" s="1"/>
  <c r="N70"/>
  <c r="O70" s="1"/>
  <c r="M70"/>
  <c r="L70"/>
  <c r="V70" s="1"/>
  <c r="T69"/>
  <c r="S69"/>
  <c r="R69"/>
  <c r="P69"/>
  <c r="Q69" s="1"/>
  <c r="N69"/>
  <c r="O69" s="1"/>
  <c r="M69"/>
  <c r="L69"/>
  <c r="V69" s="1"/>
  <c r="T68"/>
  <c r="S68"/>
  <c r="R68"/>
  <c r="P68"/>
  <c r="Q68" s="1"/>
  <c r="N68"/>
  <c r="O68" s="1"/>
  <c r="M68"/>
  <c r="L68"/>
  <c r="V68" s="1"/>
  <c r="T67"/>
  <c r="S67"/>
  <c r="R67"/>
  <c r="P67"/>
  <c r="Q67" s="1"/>
  <c r="N67"/>
  <c r="O67" s="1"/>
  <c r="M67"/>
  <c r="L67"/>
  <c r="V67" s="1"/>
  <c r="T66"/>
  <c r="S66"/>
  <c r="R66"/>
  <c r="P66"/>
  <c r="Q66" s="1"/>
  <c r="N66"/>
  <c r="O66" s="1"/>
  <c r="M66"/>
  <c r="L66"/>
  <c r="V66" s="1"/>
  <c r="T65"/>
  <c r="S65"/>
  <c r="R65"/>
  <c r="P65"/>
  <c r="Q65" s="1"/>
  <c r="N65"/>
  <c r="O65" s="1"/>
  <c r="M65"/>
  <c r="L65"/>
  <c r="V65" s="1"/>
  <c r="T64"/>
  <c r="S64"/>
  <c r="R64"/>
  <c r="P64"/>
  <c r="Q64" s="1"/>
  <c r="N64"/>
  <c r="O64" s="1"/>
  <c r="M64"/>
  <c r="L64"/>
  <c r="V64" s="1"/>
  <c r="T63"/>
  <c r="S63"/>
  <c r="R63"/>
  <c r="P63"/>
  <c r="Q63" s="1"/>
  <c r="N63"/>
  <c r="O63" s="1"/>
  <c r="M63"/>
  <c r="L63"/>
  <c r="V63" s="1"/>
  <c r="T62"/>
  <c r="S62"/>
  <c r="R62"/>
  <c r="P62"/>
  <c r="Q62" s="1"/>
  <c r="N62"/>
  <c r="O62" s="1"/>
  <c r="M62"/>
  <c r="L62"/>
  <c r="V62" s="1"/>
  <c r="P61"/>
  <c r="Q61" s="1"/>
  <c r="L61"/>
  <c r="V61" s="1"/>
  <c r="F61"/>
  <c r="E61"/>
  <c r="S61" s="1"/>
  <c r="P60"/>
  <c r="Q60" s="1"/>
  <c r="L60"/>
  <c r="V60" s="1"/>
  <c r="F60"/>
  <c r="E60"/>
  <c r="S60" s="1"/>
  <c r="T59"/>
  <c r="S59"/>
  <c r="R59"/>
  <c r="P59"/>
  <c r="Q59" s="1"/>
  <c r="N59"/>
  <c r="O59" s="1"/>
  <c r="M59"/>
  <c r="L59"/>
  <c r="V59" s="1"/>
  <c r="T58"/>
  <c r="S58"/>
  <c r="R58"/>
  <c r="P58"/>
  <c r="Q58" s="1"/>
  <c r="N58"/>
  <c r="O58" s="1"/>
  <c r="M58"/>
  <c r="L58"/>
  <c r="V58" s="1"/>
  <c r="P57"/>
  <c r="Q57" s="1"/>
  <c r="L57"/>
  <c r="V57" s="1"/>
  <c r="F57"/>
  <c r="E57"/>
  <c r="S57" s="1"/>
  <c r="T56"/>
  <c r="S56"/>
  <c r="R56"/>
  <c r="P56"/>
  <c r="Q56" s="1"/>
  <c r="N56"/>
  <c r="O56" s="1"/>
  <c r="M56"/>
  <c r="L56"/>
  <c r="V56" s="1"/>
  <c r="T55"/>
  <c r="S55"/>
  <c r="R55"/>
  <c r="P55"/>
  <c r="Q55" s="1"/>
  <c r="N55"/>
  <c r="O55" s="1"/>
  <c r="M55"/>
  <c r="L55"/>
  <c r="V55" s="1"/>
  <c r="T54"/>
  <c r="S54"/>
  <c r="R54"/>
  <c r="P54"/>
  <c r="Q54" s="1"/>
  <c r="N54"/>
  <c r="O54" s="1"/>
  <c r="M54"/>
  <c r="L54"/>
  <c r="V54" s="1"/>
  <c r="T53"/>
  <c r="S53"/>
  <c r="R53"/>
  <c r="P53"/>
  <c r="Q53" s="1"/>
  <c r="N53"/>
  <c r="O53" s="1"/>
  <c r="M53"/>
  <c r="L53"/>
  <c r="V53" s="1"/>
  <c r="T52"/>
  <c r="S52"/>
  <c r="R52"/>
  <c r="P52"/>
  <c r="Q52" s="1"/>
  <c r="N52"/>
  <c r="O52" s="1"/>
  <c r="M52"/>
  <c r="L52"/>
  <c r="V52" s="1"/>
  <c r="T51"/>
  <c r="S51"/>
  <c r="R51"/>
  <c r="P51"/>
  <c r="Q51" s="1"/>
  <c r="N51"/>
  <c r="O51" s="1"/>
  <c r="M51"/>
  <c r="L51"/>
  <c r="V51" s="1"/>
  <c r="T50"/>
  <c r="S50"/>
  <c r="R50"/>
  <c r="P50"/>
  <c r="Q50" s="1"/>
  <c r="N50"/>
  <c r="O50" s="1"/>
  <c r="M50"/>
  <c r="L50"/>
  <c r="V50" s="1"/>
  <c r="T49"/>
  <c r="S49"/>
  <c r="R49"/>
  <c r="P49"/>
  <c r="Q49" s="1"/>
  <c r="N49"/>
  <c r="O49" s="1"/>
  <c r="M49"/>
  <c r="L49"/>
  <c r="V49" s="1"/>
  <c r="T48"/>
  <c r="S48"/>
  <c r="R48"/>
  <c r="P48"/>
  <c r="Q48" s="1"/>
  <c r="N48"/>
  <c r="O48" s="1"/>
  <c r="M48"/>
  <c r="L48"/>
  <c r="V48" s="1"/>
  <c r="T47"/>
  <c r="S47"/>
  <c r="R47"/>
  <c r="P47"/>
  <c r="Q47" s="1"/>
  <c r="N47"/>
  <c r="O47" s="1"/>
  <c r="M47"/>
  <c r="L47"/>
  <c r="V47" s="1"/>
  <c r="T46"/>
  <c r="S46"/>
  <c r="R46"/>
  <c r="P46"/>
  <c r="Q46" s="1"/>
  <c r="N46"/>
  <c r="O46" s="1"/>
  <c r="M46"/>
  <c r="L46"/>
  <c r="V46" s="1"/>
  <c r="T45"/>
  <c r="S45"/>
  <c r="R45"/>
  <c r="P45"/>
  <c r="Q45" s="1"/>
  <c r="N45"/>
  <c r="O45" s="1"/>
  <c r="M45"/>
  <c r="L45"/>
  <c r="V45" s="1"/>
  <c r="T44"/>
  <c r="S44"/>
  <c r="R44"/>
  <c r="P44"/>
  <c r="Q44" s="1"/>
  <c r="N44"/>
  <c r="O44" s="1"/>
  <c r="M44"/>
  <c r="L44"/>
  <c r="V44" s="1"/>
  <c r="T43"/>
  <c r="S43"/>
  <c r="R43"/>
  <c r="P43"/>
  <c r="Q43" s="1"/>
  <c r="N43"/>
  <c r="O43" s="1"/>
  <c r="M43"/>
  <c r="L43"/>
  <c r="V43" s="1"/>
  <c r="T42"/>
  <c r="S42"/>
  <c r="R42"/>
  <c r="P42"/>
  <c r="Q42" s="1"/>
  <c r="N42"/>
  <c r="O42" s="1"/>
  <c r="M42"/>
  <c r="L42"/>
  <c r="V42" s="1"/>
  <c r="T41"/>
  <c r="S41"/>
  <c r="R41"/>
  <c r="P41"/>
  <c r="Q41" s="1"/>
  <c r="N41"/>
  <c r="O41" s="1"/>
  <c r="M41"/>
  <c r="L41"/>
  <c r="V41" s="1"/>
  <c r="T40"/>
  <c r="S40"/>
  <c r="R40"/>
  <c r="P40"/>
  <c r="Q40" s="1"/>
  <c r="N40"/>
  <c r="O40" s="1"/>
  <c r="M40"/>
  <c r="L40"/>
  <c r="V40" s="1"/>
  <c r="T39"/>
  <c r="S39"/>
  <c r="R39"/>
  <c r="P39"/>
  <c r="Q39" s="1"/>
  <c r="N39"/>
  <c r="O39" s="1"/>
  <c r="M39"/>
  <c r="L39"/>
  <c r="V39" s="1"/>
  <c r="T38"/>
  <c r="S38"/>
  <c r="R38"/>
  <c r="P38"/>
  <c r="Q38" s="1"/>
  <c r="N38"/>
  <c r="O38" s="1"/>
  <c r="M38"/>
  <c r="L38"/>
  <c r="V38" s="1"/>
  <c r="T37"/>
  <c r="S37"/>
  <c r="R37"/>
  <c r="P37"/>
  <c r="Q37" s="1"/>
  <c r="N37"/>
  <c r="O37" s="1"/>
  <c r="M37"/>
  <c r="L37"/>
  <c r="V37" s="1"/>
  <c r="T36"/>
  <c r="S36"/>
  <c r="R36"/>
  <c r="P36"/>
  <c r="Q36" s="1"/>
  <c r="N36"/>
  <c r="O36" s="1"/>
  <c r="M36"/>
  <c r="L36"/>
  <c r="V36" s="1"/>
  <c r="T35"/>
  <c r="S35"/>
  <c r="R35"/>
  <c r="P35"/>
  <c r="Q35" s="1"/>
  <c r="N35"/>
  <c r="O35" s="1"/>
  <c r="M35"/>
  <c r="L35"/>
  <c r="V35" s="1"/>
  <c r="T34"/>
  <c r="S34"/>
  <c r="R34"/>
  <c r="P34"/>
  <c r="Q34" s="1"/>
  <c r="N34"/>
  <c r="O34" s="1"/>
  <c r="M34"/>
  <c r="L34"/>
  <c r="V34" s="1"/>
  <c r="T33"/>
  <c r="S33"/>
  <c r="R33"/>
  <c r="P33"/>
  <c r="Q33" s="1"/>
  <c r="N33"/>
  <c r="O33" s="1"/>
  <c r="M33"/>
  <c r="L33"/>
  <c r="V33" s="1"/>
  <c r="T32"/>
  <c r="S32"/>
  <c r="R32"/>
  <c r="P32"/>
  <c r="Q32" s="1"/>
  <c r="N32"/>
  <c r="O32" s="1"/>
  <c r="M32"/>
  <c r="L32"/>
  <c r="V32" s="1"/>
  <c r="T31"/>
  <c r="S31"/>
  <c r="R31"/>
  <c r="P31"/>
  <c r="Q31" s="1"/>
  <c r="N31"/>
  <c r="O31" s="1"/>
  <c r="M31"/>
  <c r="L31"/>
  <c r="V31" s="1"/>
  <c r="T30"/>
  <c r="S30"/>
  <c r="R30"/>
  <c r="P30"/>
  <c r="Q30" s="1"/>
  <c r="N30"/>
  <c r="O30" s="1"/>
  <c r="M30"/>
  <c r="L30"/>
  <c r="V30" s="1"/>
  <c r="T29"/>
  <c r="S29"/>
  <c r="R29"/>
  <c r="P29"/>
  <c r="Q29" s="1"/>
  <c r="N29"/>
  <c r="O29" s="1"/>
  <c r="M29"/>
  <c r="L29"/>
  <c r="V29" s="1"/>
  <c r="T28"/>
  <c r="S28"/>
  <c r="R28"/>
  <c r="P28"/>
  <c r="Q28" s="1"/>
  <c r="N28"/>
  <c r="O28" s="1"/>
  <c r="M28"/>
  <c r="L28"/>
  <c r="V28" s="1"/>
  <c r="T27"/>
  <c r="S27"/>
  <c r="R27"/>
  <c r="P27"/>
  <c r="Q27" s="1"/>
  <c r="N27"/>
  <c r="O27" s="1"/>
  <c r="M27"/>
  <c r="L27"/>
  <c r="V27" s="1"/>
  <c r="T26"/>
  <c r="S26"/>
  <c r="R26"/>
  <c r="P26"/>
  <c r="Q26" s="1"/>
  <c r="N26"/>
  <c r="O26" s="1"/>
  <c r="M26"/>
  <c r="L26"/>
  <c r="V26" s="1"/>
  <c r="T25"/>
  <c r="S25"/>
  <c r="R25"/>
  <c r="P25"/>
  <c r="Q25" s="1"/>
  <c r="N25"/>
  <c r="O25" s="1"/>
  <c r="M25"/>
  <c r="L25"/>
  <c r="V25" s="1"/>
  <c r="T24"/>
  <c r="S24"/>
  <c r="R24"/>
  <c r="P24"/>
  <c r="Q24" s="1"/>
  <c r="N24"/>
  <c r="O24" s="1"/>
  <c r="M24"/>
  <c r="L24"/>
  <c r="V24" s="1"/>
  <c r="T23"/>
  <c r="S23"/>
  <c r="R23"/>
  <c r="P23"/>
  <c r="Q23" s="1"/>
  <c r="N23"/>
  <c r="O23" s="1"/>
  <c r="M23"/>
  <c r="L23"/>
  <c r="V23" s="1"/>
  <c r="T22"/>
  <c r="S22"/>
  <c r="R22"/>
  <c r="P22"/>
  <c r="Q22" s="1"/>
  <c r="N22"/>
  <c r="O22" s="1"/>
  <c r="M22"/>
  <c r="L22"/>
  <c r="V22" s="1"/>
  <c r="T21"/>
  <c r="S21"/>
  <c r="R21"/>
  <c r="P21"/>
  <c r="Q21" s="1"/>
  <c r="N21"/>
  <c r="O21" s="1"/>
  <c r="M21"/>
  <c r="L21"/>
  <c r="V21" s="1"/>
  <c r="T20"/>
  <c r="S20"/>
  <c r="R20"/>
  <c r="P20"/>
  <c r="Q20" s="1"/>
  <c r="N20"/>
  <c r="O20" s="1"/>
  <c r="M20"/>
  <c r="L20"/>
  <c r="V20" s="1"/>
  <c r="T19"/>
  <c r="S19"/>
  <c r="R19"/>
  <c r="P19"/>
  <c r="Q19" s="1"/>
  <c r="N19"/>
  <c r="O19" s="1"/>
  <c r="M19"/>
  <c r="L19"/>
  <c r="V19" s="1"/>
  <c r="T18"/>
  <c r="S18"/>
  <c r="R18"/>
  <c r="P18"/>
  <c r="Q18" s="1"/>
  <c r="N18"/>
  <c r="O18" s="1"/>
  <c r="M18"/>
  <c r="L18"/>
  <c r="V18" s="1"/>
  <c r="T17"/>
  <c r="S17"/>
  <c r="R17"/>
  <c r="P17"/>
  <c r="Q17" s="1"/>
  <c r="N17"/>
  <c r="O17" s="1"/>
  <c r="M17"/>
  <c r="L17"/>
  <c r="V17" s="1"/>
  <c r="T16"/>
  <c r="S16"/>
  <c r="R16"/>
  <c r="P16"/>
  <c r="Q16" s="1"/>
  <c r="N16"/>
  <c r="O16" s="1"/>
  <c r="M16"/>
  <c r="L16"/>
  <c r="V16" s="1"/>
  <c r="T15"/>
  <c r="S15"/>
  <c r="R15"/>
  <c r="P15"/>
  <c r="Q15" s="1"/>
  <c r="N15"/>
  <c r="O15" s="1"/>
  <c r="M15"/>
  <c r="L15"/>
  <c r="V15" s="1"/>
  <c r="T14"/>
  <c r="S14"/>
  <c r="R14"/>
  <c r="P14"/>
  <c r="Q14" s="1"/>
  <c r="N14"/>
  <c r="O14" s="1"/>
  <c r="M14"/>
  <c r="L14"/>
  <c r="V14" s="1"/>
  <c r="T13"/>
  <c r="S13"/>
  <c r="R13"/>
  <c r="P13"/>
  <c r="Q13" s="1"/>
  <c r="N13"/>
  <c r="O13" s="1"/>
  <c r="M13"/>
  <c r="L13"/>
  <c r="V13" s="1"/>
  <c r="T12"/>
  <c r="S12"/>
  <c r="R12"/>
  <c r="P12"/>
  <c r="Q12" s="1"/>
  <c r="N12"/>
  <c r="O12" s="1"/>
  <c r="M12"/>
  <c r="L12"/>
  <c r="V12" s="1"/>
  <c r="T11"/>
  <c r="S11"/>
  <c r="R11"/>
  <c r="P11"/>
  <c r="Q11" s="1"/>
  <c r="N11"/>
  <c r="O11" s="1"/>
  <c r="M11"/>
  <c r="L11"/>
  <c r="V11" s="1"/>
  <c r="T10"/>
  <c r="S10"/>
  <c r="R10"/>
  <c r="P10"/>
  <c r="Q10" s="1"/>
  <c r="N10"/>
  <c r="O10" s="1"/>
  <c r="M10"/>
  <c r="L10"/>
  <c r="V10" s="1"/>
  <c r="T9"/>
  <c r="S9"/>
  <c r="R9"/>
  <c r="P9"/>
  <c r="Q9" s="1"/>
  <c r="N9"/>
  <c r="O9" s="1"/>
  <c r="M9"/>
  <c r="L9"/>
  <c r="V9" s="1"/>
  <c r="F8"/>
  <c r="F165" s="1"/>
  <c r="E8"/>
  <c r="L8" s="1"/>
  <c r="S7"/>
  <c r="R7"/>
  <c r="P7"/>
  <c r="N7"/>
  <c r="M7"/>
  <c r="L7"/>
  <c r="S6"/>
  <c r="R6"/>
  <c r="P6"/>
  <c r="N6"/>
  <c r="M6"/>
  <c r="L6"/>
  <c r="V8" l="1"/>
  <c r="T60"/>
  <c r="R60"/>
  <c r="N60"/>
  <c r="O60" s="1"/>
  <c r="T61"/>
  <c r="R61"/>
  <c r="N61"/>
  <c r="O61" s="1"/>
  <c r="T163"/>
  <c r="R163"/>
  <c r="N163"/>
  <c r="O163" s="1"/>
  <c r="S8"/>
  <c r="M8"/>
  <c r="E165"/>
  <c r="M165" s="1"/>
  <c r="P8"/>
  <c r="T57"/>
  <c r="R57"/>
  <c r="N57"/>
  <c r="O57" s="1"/>
  <c r="T92"/>
  <c r="R92"/>
  <c r="N92"/>
  <c r="O92" s="1"/>
  <c r="T109"/>
  <c r="R109"/>
  <c r="N109"/>
  <c r="O109" s="1"/>
  <c r="T142"/>
  <c r="T144"/>
  <c r="T146"/>
  <c r="L147"/>
  <c r="V147" s="1"/>
  <c r="P147"/>
  <c r="Q147" s="1"/>
  <c r="T153"/>
  <c r="R154"/>
  <c r="T155"/>
  <c r="N156"/>
  <c r="O156" s="1"/>
  <c r="R156"/>
  <c r="N158"/>
  <c r="O158" s="1"/>
  <c r="R158"/>
  <c r="T159"/>
  <c r="N160"/>
  <c r="O160" s="1"/>
  <c r="R160"/>
  <c r="N162"/>
  <c r="O162" s="1"/>
  <c r="R162"/>
  <c r="M57"/>
  <c r="M60"/>
  <c r="M61"/>
  <c r="M92"/>
  <c r="M109"/>
  <c r="S147"/>
  <c r="M163"/>
  <c r="N144"/>
  <c r="O144" s="1"/>
  <c r="N146"/>
  <c r="O146" s="1"/>
  <c r="N153"/>
  <c r="O153" s="1"/>
  <c r="N159"/>
  <c r="O159" s="1"/>
  <c r="L163"/>
  <c r="V163" s="1"/>
  <c r="P163"/>
  <c r="Q163" s="1"/>
  <c r="R147" l="1"/>
  <c r="N147"/>
  <c r="O147" s="1"/>
  <c r="T147"/>
  <c r="S165"/>
  <c r="N8"/>
  <c r="R8"/>
  <c r="R165" s="1"/>
  <c r="T8"/>
  <c r="T165" s="1"/>
  <c r="L165"/>
  <c r="P165"/>
  <c r="Q8"/>
  <c r="Q165" s="1"/>
  <c r="V165"/>
  <c r="O8" l="1"/>
  <c r="O165" s="1"/>
  <c r="N165"/>
  <c r="N192"/>
</calcChain>
</file>

<file path=xl/sharedStrings.xml><?xml version="1.0" encoding="utf-8"?>
<sst xmlns="http://schemas.openxmlformats.org/spreadsheetml/2006/main" count="1260" uniqueCount="1260">
  <si>
    <t>Rank</t>
  </si>
  <si>
    <t>Member</t>
  </si>
  <si>
    <t>Party</t>
  </si>
  <si>
    <t>Electorate</t>
  </si>
  <si>
    <t>State</t>
  </si>
  <si>
    <t>BUCHHOLZ, Scott</t>
  </si>
  <si>
    <t>LNP</t>
  </si>
  <si>
    <t>Wright</t>
  </si>
  <si>
    <t>QLD</t>
  </si>
  <si>
    <t>BRIGGS, Jamie</t>
  </si>
  <si>
    <t>LNP</t>
  </si>
  <si>
    <t>Mayo</t>
  </si>
  <si>
    <t>SA</t>
  </si>
  <si>
    <t>RAMSEY, Rowan</t>
  </si>
  <si>
    <t>LNP</t>
  </si>
  <si>
    <t>Grey</t>
  </si>
  <si>
    <t>SA</t>
  </si>
  <si>
    <t>RISHWORTH, Amanda</t>
  </si>
  <si>
    <t>ALP</t>
  </si>
  <si>
    <t>Kingston</t>
  </si>
  <si>
    <t>SA</t>
  </si>
  <si>
    <t>KATTER, Bob</t>
  </si>
  <si>
    <t>Katter's Australia Party</t>
  </si>
  <si>
    <t>Kennedy</t>
  </si>
  <si>
    <t>QLD</t>
  </si>
  <si>
    <t>BROUGH, Mal</t>
  </si>
  <si>
    <t>IND</t>
  </si>
  <si>
    <t>Fisher</t>
  </si>
  <si>
    <t>QLD</t>
  </si>
  <si>
    <t>ROY, Wyatt</t>
  </si>
  <si>
    <t>LNP</t>
  </si>
  <si>
    <t>Longman</t>
  </si>
  <si>
    <t>QLD</t>
  </si>
  <si>
    <t>TRUSS, Warren</t>
  </si>
  <si>
    <t>LNP</t>
  </si>
  <si>
    <t>Wide Bay</t>
  </si>
  <si>
    <t>QLD</t>
  </si>
  <si>
    <t>LAMING, Andrew</t>
  </si>
  <si>
    <t>LNP</t>
  </si>
  <si>
    <t>Bowman</t>
  </si>
  <si>
    <t>QLD</t>
  </si>
  <si>
    <t>Champion, Nick</t>
  </si>
  <si>
    <t>ALP</t>
  </si>
  <si>
    <t>Wakefield</t>
  </si>
  <si>
    <t>SA</t>
  </si>
  <si>
    <t>GRAY, Gary</t>
  </si>
  <si>
    <t>ALP</t>
  </si>
  <si>
    <t>Brand</t>
  </si>
  <si>
    <t>WA</t>
  </si>
  <si>
    <t>Pasin, Tony</t>
  </si>
  <si>
    <t>LNP</t>
  </si>
  <si>
    <t>Barker</t>
  </si>
  <si>
    <t>SA</t>
  </si>
  <si>
    <t>PORTER, Christian</t>
  </si>
  <si>
    <t>LNP</t>
  </si>
  <si>
    <t>Pearce</t>
  </si>
  <si>
    <t>WA</t>
  </si>
  <si>
    <t>O'DOWD, Ken</t>
  </si>
  <si>
    <t>LNP</t>
  </si>
  <si>
    <t>Flynn</t>
  </si>
  <si>
    <t>QLD</t>
  </si>
  <si>
    <t>NEUMANN, Shayne</t>
  </si>
  <si>
    <t>ALP</t>
  </si>
  <si>
    <t>Blair</t>
  </si>
  <si>
    <t>QLD</t>
  </si>
  <si>
    <t>RANDALL, Don</t>
  </si>
  <si>
    <t>LNP</t>
  </si>
  <si>
    <t>Canning</t>
  </si>
  <si>
    <t>WA</t>
  </si>
  <si>
    <t>ZAPPIA, Tony</t>
  </si>
  <si>
    <t>ALP</t>
  </si>
  <si>
    <t>Makin</t>
  </si>
  <si>
    <t>SA</t>
  </si>
  <si>
    <t>BUTLER, Mark</t>
  </si>
  <si>
    <t>ALP</t>
  </si>
  <si>
    <t>Port Adelaide</t>
  </si>
  <si>
    <t>SA</t>
  </si>
  <si>
    <t>DUTTON, Peter</t>
  </si>
  <si>
    <t>LNP</t>
  </si>
  <si>
    <t>Dickson</t>
  </si>
  <si>
    <t>QLD</t>
  </si>
  <si>
    <t>Chalmers, Jim</t>
  </si>
  <si>
    <t>ALP</t>
  </si>
  <si>
    <t>Rankin</t>
  </si>
  <si>
    <t>QLD</t>
  </si>
  <si>
    <t>VASTA, Ross</t>
  </si>
  <si>
    <t>LNP</t>
  </si>
  <si>
    <t>Bonner</t>
  </si>
  <si>
    <t>QLD</t>
  </si>
  <si>
    <t>ELLIOT, Justine</t>
  </si>
  <si>
    <t>ALP</t>
  </si>
  <si>
    <t>Richmond</t>
  </si>
  <si>
    <t>NSW</t>
  </si>
  <si>
    <t>HOWARTH, Luke</t>
  </si>
  <si>
    <t>LNP</t>
  </si>
  <si>
    <t>Petrie</t>
  </si>
  <si>
    <t>QLD</t>
  </si>
  <si>
    <t>PALMER, Clive</t>
  </si>
  <si>
    <t>PUP</t>
  </si>
  <si>
    <t>Fairfax</t>
  </si>
  <si>
    <t>QLD</t>
  </si>
  <si>
    <t>RIPOLL, Bernie</t>
  </si>
  <si>
    <t>ALP</t>
  </si>
  <si>
    <t>Oxley</t>
  </si>
  <si>
    <t>QLD</t>
  </si>
  <si>
    <t>SCOTT, Bruce</t>
  </si>
  <si>
    <t>LNP</t>
  </si>
  <si>
    <t>Maranoa</t>
  </si>
  <si>
    <t>QLD</t>
  </si>
  <si>
    <t>ROBERT, Stuart</t>
  </si>
  <si>
    <t>LNP</t>
  </si>
  <si>
    <t>Fadden</t>
  </si>
  <si>
    <t>QLD</t>
  </si>
  <si>
    <t>Southcott, Andrew</t>
  </si>
  <si>
    <t>LNP</t>
  </si>
  <si>
    <t>Boothby</t>
  </si>
  <si>
    <t>SA</t>
  </si>
  <si>
    <t>PERRETT, Graham</t>
  </si>
  <si>
    <t>ALP</t>
  </si>
  <si>
    <t>Moreton</t>
  </si>
  <si>
    <t>QLD</t>
  </si>
  <si>
    <t>COULTON, Mark</t>
  </si>
  <si>
    <t>LNP</t>
  </si>
  <si>
    <t>Parkes</t>
  </si>
  <si>
    <t>NSW</t>
  </si>
  <si>
    <t>RYAN, Joanne</t>
  </si>
  <si>
    <t>ALP</t>
  </si>
  <si>
    <t>Lalor</t>
  </si>
  <si>
    <t>VIC</t>
  </si>
  <si>
    <t>SIMPKINS, Luke</t>
  </si>
  <si>
    <t>LNP</t>
  </si>
  <si>
    <t>Cowan</t>
  </si>
  <si>
    <t>WA</t>
  </si>
  <si>
    <t>PYNE, Christopher</t>
  </si>
  <si>
    <t>LNP</t>
  </si>
  <si>
    <t>Sturt</t>
  </si>
  <si>
    <t>SA</t>
  </si>
  <si>
    <t>Williams, Matt</t>
  </si>
  <si>
    <t>LNP</t>
  </si>
  <si>
    <t>Hindmarsh</t>
  </si>
  <si>
    <t>SA</t>
  </si>
  <si>
    <t>GOODENOUGH, Ian</t>
  </si>
  <si>
    <t>LNP</t>
  </si>
  <si>
    <t>Moore</t>
  </si>
  <si>
    <t>WA</t>
  </si>
  <si>
    <t>MARINO, Nola</t>
  </si>
  <si>
    <t>LNP</t>
  </si>
  <si>
    <t>Forrest</t>
  </si>
  <si>
    <t>WA</t>
  </si>
  <si>
    <t>VAN MANEN, Bert</t>
  </si>
  <si>
    <t>LNP</t>
  </si>
  <si>
    <t>Forde</t>
  </si>
  <si>
    <t>QLD</t>
  </si>
  <si>
    <t>WYATT, Ken</t>
  </si>
  <si>
    <t>LNP</t>
  </si>
  <si>
    <t>Hasluck</t>
  </si>
  <si>
    <t>WA</t>
  </si>
  <si>
    <t>PITT, Keith</t>
  </si>
  <si>
    <t>LNP</t>
  </si>
  <si>
    <t>Hinkler</t>
  </si>
  <si>
    <t>QLD</t>
  </si>
  <si>
    <t>ANDREWS, Karen</t>
  </si>
  <si>
    <t>LNP</t>
  </si>
  <si>
    <t>Mcpherson</t>
  </si>
  <si>
    <t>QLD</t>
  </si>
  <si>
    <t>JENSEN, Dennis</t>
  </si>
  <si>
    <t>LNP</t>
  </si>
  <si>
    <t>Tangney</t>
  </si>
  <si>
    <t>WA</t>
  </si>
  <si>
    <t>SWAN, Wayne</t>
  </si>
  <si>
    <t>ALP</t>
  </si>
  <si>
    <t>Lilley</t>
  </si>
  <si>
    <t>QLD</t>
  </si>
  <si>
    <t>LANDRY, Michelle</t>
  </si>
  <si>
    <t>LNP</t>
  </si>
  <si>
    <t>Capricornia</t>
  </si>
  <si>
    <t>QLD</t>
  </si>
  <si>
    <t>ELLIS, Kate</t>
  </si>
  <si>
    <t>ALP</t>
  </si>
  <si>
    <t>Adelaide</t>
  </si>
  <si>
    <t>SA</t>
  </si>
  <si>
    <t>MITCHELL, Rob</t>
  </si>
  <si>
    <t>ALP</t>
  </si>
  <si>
    <t>Mcewen</t>
  </si>
  <si>
    <t>VIC</t>
  </si>
  <si>
    <t>PARKE, Melissa</t>
  </si>
  <si>
    <t>ALP</t>
  </si>
  <si>
    <t>Fremantle</t>
  </si>
  <si>
    <t>WA</t>
  </si>
  <si>
    <t>PRENTICE, Jane</t>
  </si>
  <si>
    <t>LNP</t>
  </si>
  <si>
    <t>Ryan</t>
  </si>
  <si>
    <t>QLD</t>
  </si>
  <si>
    <t>Gillespie, David</t>
  </si>
  <si>
    <t>LNP</t>
  </si>
  <si>
    <t>Lyne</t>
  </si>
  <si>
    <t>NSW</t>
  </si>
  <si>
    <t>LEY, Sussan</t>
  </si>
  <si>
    <t>LNP</t>
  </si>
  <si>
    <t>Farrer</t>
  </si>
  <si>
    <t>NSW</t>
  </si>
  <si>
    <t>HUNT, Greg</t>
  </si>
  <si>
    <t>LNP</t>
  </si>
  <si>
    <t>Flinders</t>
  </si>
  <si>
    <t>VIC</t>
  </si>
  <si>
    <t>STONE, Sharman</t>
  </si>
  <si>
    <t>LNP</t>
  </si>
  <si>
    <t>Murray</t>
  </si>
  <si>
    <t>VIC</t>
  </si>
  <si>
    <t>HOGAN, Kevin</t>
  </si>
  <si>
    <t>LNP</t>
  </si>
  <si>
    <t>Page</t>
  </si>
  <si>
    <t>NSW</t>
  </si>
  <si>
    <t>MCGOWAN, Cathy</t>
  </si>
  <si>
    <t>Independent</t>
  </si>
  <si>
    <t>Indi</t>
  </si>
  <si>
    <t>VIC</t>
  </si>
  <si>
    <t>BROADBENT, Russell</t>
  </si>
  <si>
    <t>LNP</t>
  </si>
  <si>
    <t>Mcmillan</t>
  </si>
  <si>
    <t>VIC</t>
  </si>
  <si>
    <t>CHESTER, Darren</t>
  </si>
  <si>
    <t>LNP</t>
  </si>
  <si>
    <t>Gippsland</t>
  </si>
  <si>
    <t>VIC</t>
  </si>
  <si>
    <t>HARTSUYKER, Luke</t>
  </si>
  <si>
    <t>LNP</t>
  </si>
  <si>
    <t>Cowper</t>
  </si>
  <si>
    <t>NSW</t>
  </si>
  <si>
    <t>CHESTERS, Lisa</t>
  </si>
  <si>
    <t>ALP</t>
  </si>
  <si>
    <t>Bendigo</t>
  </si>
  <si>
    <t>VIC</t>
  </si>
  <si>
    <t>MACFARLANE, IAN</t>
  </si>
  <si>
    <t>LNP</t>
  </si>
  <si>
    <t>Groom</t>
  </si>
  <si>
    <t>QLD</t>
  </si>
  <si>
    <t>HENDERSON, Sarah</t>
  </si>
  <si>
    <t>LNP</t>
  </si>
  <si>
    <t>Corangamite</t>
  </si>
  <si>
    <t>VIC</t>
  </si>
  <si>
    <t>TAYLOR, Angus</t>
  </si>
  <si>
    <t>LNP</t>
  </si>
  <si>
    <t>Hume</t>
  </si>
  <si>
    <t>NSW</t>
  </si>
  <si>
    <t>O'CONNOR, Brendan</t>
  </si>
  <si>
    <t>ALP</t>
  </si>
  <si>
    <t>Gorton</t>
  </si>
  <si>
    <t>VIC</t>
  </si>
  <si>
    <t>SUDMALIS, Ann</t>
  </si>
  <si>
    <t>LNP</t>
  </si>
  <si>
    <t>Gilmore</t>
  </si>
  <si>
    <t>NSW</t>
  </si>
  <si>
    <t>BYRNE, Anthony</t>
  </si>
  <si>
    <t>ALP</t>
  </si>
  <si>
    <t>Holt</t>
  </si>
  <si>
    <t>VIC</t>
  </si>
  <si>
    <t>CHRISTENSEN, George</t>
  </si>
  <si>
    <t>LNP</t>
  </si>
  <si>
    <t>Dawson</t>
  </si>
  <si>
    <t>QLD</t>
  </si>
  <si>
    <t>IRONS, Steve</t>
  </si>
  <si>
    <t>LNP</t>
  </si>
  <si>
    <t>Swan</t>
  </si>
  <si>
    <t>WA</t>
  </si>
  <si>
    <t>BRODTMANN, Gai</t>
  </si>
  <si>
    <t>ALP</t>
  </si>
  <si>
    <t>Canberra</t>
  </si>
  <si>
    <t>ACT</t>
  </si>
  <si>
    <t>LEIGH, Andrew</t>
  </si>
  <si>
    <t>ALP</t>
  </si>
  <si>
    <t>Fraser</t>
  </si>
  <si>
    <t>ACT</t>
  </si>
  <si>
    <t>JONES, Ewen</t>
  </si>
  <si>
    <t>LNP</t>
  </si>
  <si>
    <t>Herbert</t>
  </si>
  <si>
    <t>QLD</t>
  </si>
  <si>
    <t>BALDWIN, Bob</t>
  </si>
  <si>
    <t>LNP</t>
  </si>
  <si>
    <t>Paterson</t>
  </si>
  <si>
    <t>NSW</t>
  </si>
  <si>
    <t>BROAD, Andrew</t>
  </si>
  <si>
    <t>LNP</t>
  </si>
  <si>
    <t>Mallee</t>
  </si>
  <si>
    <t>VIC</t>
  </si>
  <si>
    <t>KEENAN, Michael</t>
  </si>
  <si>
    <t>LNP</t>
  </si>
  <si>
    <t>Stirling</t>
  </si>
  <si>
    <t>WA</t>
  </si>
  <si>
    <t>MACTIERNAN, Alannah</t>
  </si>
  <si>
    <t>ALP</t>
  </si>
  <si>
    <t>Perth</t>
  </si>
  <si>
    <t>WA</t>
  </si>
  <si>
    <t>HUSIC, Ed</t>
  </si>
  <si>
    <t>ALP</t>
  </si>
  <si>
    <t>Chifley</t>
  </si>
  <si>
    <t>NSW</t>
  </si>
  <si>
    <t>CONROY, Pat</t>
  </si>
  <si>
    <t>ALP</t>
  </si>
  <si>
    <t>Charlton</t>
  </si>
  <si>
    <t>NSW</t>
  </si>
  <si>
    <t>RUDD, Kevin</t>
  </si>
  <si>
    <t>ALP</t>
  </si>
  <si>
    <t>Griffith</t>
  </si>
  <si>
    <t>QLD</t>
  </si>
  <si>
    <t>ROWLAND, Michelle</t>
  </si>
  <si>
    <t>ALP</t>
  </si>
  <si>
    <t>Greenway</t>
  </si>
  <si>
    <t>NSW</t>
  </si>
  <si>
    <t>HENDY, Peter</t>
  </si>
  <si>
    <t>LNP</t>
  </si>
  <si>
    <t>Eden-Monaro</t>
  </si>
  <si>
    <t>NSW</t>
  </si>
  <si>
    <t>CIOBO, Steven</t>
  </si>
  <si>
    <t>LNP</t>
  </si>
  <si>
    <t>Moncrieff</t>
  </si>
  <si>
    <t>QLD</t>
  </si>
  <si>
    <t>COBB, John</t>
  </si>
  <si>
    <t>LNP</t>
  </si>
  <si>
    <t>Calare</t>
  </si>
  <si>
    <t>NSW</t>
  </si>
  <si>
    <t>JOYCE, Barnaby</t>
  </si>
  <si>
    <t>LNP</t>
  </si>
  <si>
    <t>New England</t>
  </si>
  <si>
    <t>NSW</t>
  </si>
  <si>
    <t>VAMVAKINOU, Maria</t>
  </si>
  <si>
    <t>ALP</t>
  </si>
  <si>
    <t>Calwell</t>
  </si>
  <si>
    <t>VIC</t>
  </si>
  <si>
    <t>MARKUS, Louise</t>
  </si>
  <si>
    <t>LNP</t>
  </si>
  <si>
    <t>Macquarie</t>
  </si>
  <si>
    <t>NSW</t>
  </si>
  <si>
    <t>HUTCHISON, Eric</t>
  </si>
  <si>
    <t>LNP</t>
  </si>
  <si>
    <t>Lyons</t>
  </si>
  <si>
    <t>TAS</t>
  </si>
  <si>
    <t>MATHESON, Russell</t>
  </si>
  <si>
    <t>LNP</t>
  </si>
  <si>
    <t>Macarthur</t>
  </si>
  <si>
    <t>NSW</t>
  </si>
  <si>
    <t>WILSON, Rick</t>
  </si>
  <si>
    <t>LNP</t>
  </si>
  <si>
    <t>O'Connor</t>
  </si>
  <si>
    <t>WA</t>
  </si>
  <si>
    <t>MCCORMACK, Michael</t>
  </si>
  <si>
    <t>LNP</t>
  </si>
  <si>
    <t>Riverina</t>
  </si>
  <si>
    <t>NSW</t>
  </si>
  <si>
    <t>PRICE, Melissa</t>
  </si>
  <si>
    <t>LNP</t>
  </si>
  <si>
    <t>Durack</t>
  </si>
  <si>
    <t>WA</t>
  </si>
  <si>
    <t>TEHAN, Dan</t>
  </si>
  <si>
    <t>LNP</t>
  </si>
  <si>
    <t>Wannon</t>
  </si>
  <si>
    <t>VIC</t>
  </si>
  <si>
    <t>HAWKE, Alex</t>
  </si>
  <si>
    <t>LNP</t>
  </si>
  <si>
    <t>Mitchell</t>
  </si>
  <si>
    <t>NSW</t>
  </si>
  <si>
    <t>ENTSCH, Warren</t>
  </si>
  <si>
    <t>LNP</t>
  </si>
  <si>
    <t>Leichhardt</t>
  </si>
  <si>
    <t>QLD</t>
  </si>
  <si>
    <t>BOWEN, Chris</t>
  </si>
  <si>
    <t>ALP</t>
  </si>
  <si>
    <t>McMahon</t>
  </si>
  <si>
    <t>NSW</t>
  </si>
  <si>
    <t>FITZGIBBON, Joel</t>
  </si>
  <si>
    <t>ALP</t>
  </si>
  <si>
    <t>Hunter</t>
  </si>
  <si>
    <t>NSW</t>
  </si>
  <si>
    <t>WOOD, Jason</t>
  </si>
  <si>
    <t>LNP</t>
  </si>
  <si>
    <t>La Trobe</t>
  </si>
  <si>
    <t>VIC</t>
  </si>
  <si>
    <t>BILLSON, Bruce</t>
  </si>
  <si>
    <t>LNP</t>
  </si>
  <si>
    <t>Dunkley</t>
  </si>
  <si>
    <t>VIC</t>
  </si>
  <si>
    <t>DREYFUS, Mark</t>
  </si>
  <si>
    <t>ALP</t>
  </si>
  <si>
    <t>Isaacs</t>
  </si>
  <si>
    <t>VIC</t>
  </si>
  <si>
    <t>MCNAMARA, Karen</t>
  </si>
  <si>
    <t>IND</t>
  </si>
  <si>
    <t>Dobell</t>
  </si>
  <si>
    <t>NSW</t>
  </si>
  <si>
    <t>MARLES, Richard</t>
  </si>
  <si>
    <t>ALP</t>
  </si>
  <si>
    <t>Corio</t>
  </si>
  <si>
    <t>VIC</t>
  </si>
  <si>
    <t>KING, Catherine</t>
  </si>
  <si>
    <t>ALP</t>
  </si>
  <si>
    <t>Ballarat</t>
  </si>
  <si>
    <t>VIC</t>
  </si>
  <si>
    <t>HAYES, Chris</t>
  </si>
  <si>
    <t>ALP</t>
  </si>
  <si>
    <t>Fowler</t>
  </si>
  <si>
    <t>NSW</t>
  </si>
  <si>
    <t>WICKS, Lucy</t>
  </si>
  <si>
    <t>LNP</t>
  </si>
  <si>
    <t>Robertson</t>
  </si>
  <si>
    <t>NSW</t>
  </si>
  <si>
    <t>TUDGE, Alan</t>
  </si>
  <si>
    <t>LNP</t>
  </si>
  <si>
    <t>Aston</t>
  </si>
  <si>
    <t>VIC</t>
  </si>
  <si>
    <t>BISHOP, Julie</t>
  </si>
  <si>
    <t>LNP</t>
  </si>
  <si>
    <t>Curtin</t>
  </si>
  <si>
    <t>WA</t>
  </si>
  <si>
    <t>FERGUSON, Laurie</t>
  </si>
  <si>
    <t>ALP</t>
  </si>
  <si>
    <t>Werriwa</t>
  </si>
  <si>
    <t>NSW</t>
  </si>
  <si>
    <t>BIRD, Sharon</t>
  </si>
  <si>
    <t>ALP</t>
  </si>
  <si>
    <t>Cunningham</t>
  </si>
  <si>
    <t>NSW</t>
  </si>
  <si>
    <t>SCOTT, Fiona</t>
  </si>
  <si>
    <t>LNP</t>
  </si>
  <si>
    <t>Lindsay</t>
  </si>
  <si>
    <t>NSW</t>
  </si>
  <si>
    <t>JONES, Stephen</t>
  </si>
  <si>
    <t>ALP</t>
  </si>
  <si>
    <t>Throsby</t>
  </si>
  <si>
    <t>NSW</t>
  </si>
  <si>
    <t>HALL, Jill</t>
  </si>
  <si>
    <t>ALP</t>
  </si>
  <si>
    <t>Shortland</t>
  </si>
  <si>
    <t>NSW</t>
  </si>
  <si>
    <t>SMITH, Tony</t>
  </si>
  <si>
    <t>LNP</t>
  </si>
  <si>
    <t>Casey</t>
  </si>
  <si>
    <t>VIC</t>
  </si>
  <si>
    <t>RUDDOCK, Philip</t>
  </si>
  <si>
    <t>LNP</t>
  </si>
  <si>
    <t>Berowra</t>
  </si>
  <si>
    <t>NSW</t>
  </si>
  <si>
    <t>CLAYDON, Sharon</t>
  </si>
  <si>
    <t>ALP</t>
  </si>
  <si>
    <t>Newcastle</t>
  </si>
  <si>
    <t>NSW</t>
  </si>
  <si>
    <t>GAMBARA, Teresa</t>
  </si>
  <si>
    <t>LNP</t>
  </si>
  <si>
    <t>Brisbane</t>
  </si>
  <si>
    <t>QLD</t>
  </si>
  <si>
    <t>COLLINS, Julie</t>
  </si>
  <si>
    <t>ALP</t>
  </si>
  <si>
    <t>Franklin</t>
  </si>
  <si>
    <t>TAS</t>
  </si>
  <si>
    <t>WATTS, Tim</t>
  </si>
  <si>
    <t>ALP</t>
  </si>
  <si>
    <t>Gellibrand</t>
  </si>
  <si>
    <t>VIC</t>
  </si>
  <si>
    <t>KELLY, Craig</t>
  </si>
  <si>
    <t>LNP</t>
  </si>
  <si>
    <t>Hughes</t>
  </si>
  <si>
    <t>NSW</t>
  </si>
  <si>
    <t>SHORTEN, Bill</t>
  </si>
  <si>
    <t>ALP</t>
  </si>
  <si>
    <t>Maribyrnong</t>
  </si>
  <si>
    <t>VIC</t>
  </si>
  <si>
    <t>GILES, Andrew</t>
  </si>
  <si>
    <t>ALP</t>
  </si>
  <si>
    <t>Scullin</t>
  </si>
  <si>
    <t>VIC</t>
  </si>
  <si>
    <t>WILKIE, Andrew</t>
  </si>
  <si>
    <t>Independent</t>
  </si>
  <si>
    <t>Denison</t>
  </si>
  <si>
    <t>TAS</t>
  </si>
  <si>
    <t>SUKKAR, Michael</t>
  </si>
  <si>
    <t>LNP</t>
  </si>
  <si>
    <t>Deakin</t>
  </si>
  <si>
    <t>VIC</t>
  </si>
  <si>
    <t>GRIFFIN, Alan</t>
  </si>
  <si>
    <t>ALP</t>
  </si>
  <si>
    <t>Bruce</t>
  </si>
  <si>
    <t>VIC</t>
  </si>
  <si>
    <t>CLARE, Jason</t>
  </si>
  <si>
    <t>ALP</t>
  </si>
  <si>
    <t>Blaxland</t>
  </si>
  <si>
    <t>NSW</t>
  </si>
  <si>
    <t>BURKE, Anna</t>
  </si>
  <si>
    <t>ALP</t>
  </si>
  <si>
    <t>Chisholm</t>
  </si>
  <si>
    <t>VIC</t>
  </si>
  <si>
    <t>BISHOP, Bronwyn</t>
  </si>
  <si>
    <t>LNP</t>
  </si>
  <si>
    <t>Mackellar</t>
  </si>
  <si>
    <t>NSW</t>
  </si>
  <si>
    <t>THOMSON, Kelvin</t>
  </si>
  <si>
    <t>ALP</t>
  </si>
  <si>
    <t>Wills</t>
  </si>
  <si>
    <t>VIC</t>
  </si>
  <si>
    <t>ANDREW, Kevin</t>
  </si>
  <si>
    <t>LNP</t>
  </si>
  <si>
    <t>Menzies</t>
  </si>
  <si>
    <t>VIC</t>
  </si>
  <si>
    <t>FEENEY, David</t>
  </si>
  <si>
    <t>ALP</t>
  </si>
  <si>
    <t>Batman</t>
  </si>
  <si>
    <t>VIC</t>
  </si>
  <si>
    <t>NIKOLIC, Andrew</t>
  </si>
  <si>
    <t>LNP</t>
  </si>
  <si>
    <t>Bass</t>
  </si>
  <si>
    <t>TAS</t>
  </si>
  <si>
    <t>O'NEIL, Clare</t>
  </si>
  <si>
    <t>ALP</t>
  </si>
  <si>
    <t>Hotham</t>
  </si>
  <si>
    <t>VIC</t>
  </si>
  <si>
    <t>ALEXANDER, John</t>
  </si>
  <si>
    <t>LNP</t>
  </si>
  <si>
    <t>Bennelong</t>
  </si>
  <si>
    <t>NSW</t>
  </si>
  <si>
    <t>OWENS, Julie</t>
  </si>
  <si>
    <t>ALP</t>
  </si>
  <si>
    <t>Parramatta</t>
  </si>
  <si>
    <t>NSW</t>
  </si>
  <si>
    <t>MACKLIN, Jenny</t>
  </si>
  <si>
    <t>ALP</t>
  </si>
  <si>
    <t>Jagajaga</t>
  </si>
  <si>
    <t>VIC</t>
  </si>
  <si>
    <t>COLEMAN, David</t>
  </si>
  <si>
    <t>LNP</t>
  </si>
  <si>
    <t>Banks</t>
  </si>
  <si>
    <t>NSW</t>
  </si>
  <si>
    <t>WHITELEY, Brett</t>
  </si>
  <si>
    <t>LNP</t>
  </si>
  <si>
    <t>Braddon</t>
  </si>
  <si>
    <t>TAS</t>
  </si>
  <si>
    <t>ROBB, Andrew</t>
  </si>
  <si>
    <t>LNP</t>
  </si>
  <si>
    <t>Goldstein</t>
  </si>
  <si>
    <t>VIC</t>
  </si>
  <si>
    <t>BURKE, Tony</t>
  </si>
  <si>
    <t>ALP</t>
  </si>
  <si>
    <t>Watson</t>
  </si>
  <si>
    <t>NSW</t>
  </si>
  <si>
    <t>LAUNDY, Craig</t>
  </si>
  <si>
    <t>LNP</t>
  </si>
  <si>
    <t>Reid</t>
  </si>
  <si>
    <t>NSW</t>
  </si>
  <si>
    <t>MORRISON, Scott</t>
  </si>
  <si>
    <t>LNP</t>
  </si>
  <si>
    <t>Cook</t>
  </si>
  <si>
    <t>NSW</t>
  </si>
  <si>
    <t>FLETCHER, Paul</t>
  </si>
  <si>
    <t>LNP</t>
  </si>
  <si>
    <t>Bradfield</t>
  </si>
  <si>
    <t>NSW</t>
  </si>
  <si>
    <t>VARVARIS, Nickolas</t>
  </si>
  <si>
    <t>LNP</t>
  </si>
  <si>
    <t>Barton</t>
  </si>
  <si>
    <t>NSW</t>
  </si>
  <si>
    <t>FRYDENBERG, Josh</t>
  </si>
  <si>
    <t>LNP</t>
  </si>
  <si>
    <t>Kooyong</t>
  </si>
  <si>
    <t>VIC</t>
  </si>
  <si>
    <t>ALBANESE, Anthony</t>
  </si>
  <si>
    <t>ALP</t>
  </si>
  <si>
    <t>Grayndler</t>
  </si>
  <si>
    <t>NSW</t>
  </si>
  <si>
    <t>ABBOTT, Tony</t>
  </si>
  <si>
    <t>LNP</t>
  </si>
  <si>
    <t>Warringah</t>
  </si>
  <si>
    <t>NSW</t>
  </si>
  <si>
    <t>SNOWDON, Warren</t>
  </si>
  <si>
    <t>ALP</t>
  </si>
  <si>
    <t>Lingiari</t>
  </si>
  <si>
    <t>NT</t>
  </si>
  <si>
    <t>BANDT, Adam</t>
  </si>
  <si>
    <t>Greens</t>
  </si>
  <si>
    <t>Melbourne</t>
  </si>
  <si>
    <t>VIC</t>
  </si>
  <si>
    <t>HOCKEY, Joe</t>
  </si>
  <si>
    <t>LNP</t>
  </si>
  <si>
    <t>North Sydney</t>
  </si>
  <si>
    <t>NSW</t>
  </si>
  <si>
    <t>THISTLEWAITE, Matt</t>
  </si>
  <si>
    <t>ALP</t>
  </si>
  <si>
    <t>Kingsford Smith</t>
  </si>
  <si>
    <t>NSW</t>
  </si>
  <si>
    <t>O'DWYER, Kelly</t>
  </si>
  <si>
    <t>LNP</t>
  </si>
  <si>
    <t>Higgins</t>
  </si>
  <si>
    <t>VIC</t>
  </si>
  <si>
    <t>DANDY, Michael</t>
  </si>
  <si>
    <t>ALP</t>
  </si>
  <si>
    <t>Melbourne Ports</t>
  </si>
  <si>
    <t>VIC</t>
  </si>
  <si>
    <t>GRIGGS, Natasha</t>
  </si>
  <si>
    <t>LNP</t>
  </si>
  <si>
    <t>Solomon</t>
  </si>
  <si>
    <t>NT</t>
  </si>
  <si>
    <t>PLIBERSEK, Tanya</t>
  </si>
  <si>
    <t>ALP</t>
  </si>
  <si>
    <t>Sydney</t>
  </si>
  <si>
    <t>NSW</t>
  </si>
  <si>
    <t>TURNBULL, Malcolm</t>
  </si>
  <si>
    <t>LNP</t>
  </si>
  <si>
    <t>Wentworth</t>
  </si>
  <si>
    <t>NSW</t>
  </si>
  <si>
    <t>Figure</t>
  </si>
  <si>
    <t>Rank</t>
  </si>
  <si>
    <t>Solar Homes</t>
  </si>
  <si>
    <t>% Homes</t>
  </si>
  <si>
    <t>Dollars Invested</t>
  </si>
  <si>
    <t>Dollars Invested</t>
  </si>
  <si>
    <t>Power Bill Savings</t>
  </si>
  <si>
    <t>Power Bill Savings</t>
  </si>
  <si>
    <t>Emissions</t>
  </si>
  <si>
    <t>Installed Capacity</t>
  </si>
  <si>
    <t>Installed Capacity</t>
  </si>
  <si>
    <t>Homes in Nov 2013</t>
  </si>
  <si>
    <t>Change in # of homes since Nov 2013</t>
  </si>
  <si>
    <t>Text Before Figure</t>
  </si>
  <si>
    <t>Your Solar Ranking:</t>
  </si>
  <si>
    <t>That's</t>
  </si>
  <si>
    <t>Text After Figure</t>
  </si>
  <si>
    <t>Out of 150 Electorates</t>
  </si>
  <si>
    <t>solar homes</t>
  </si>
  <si>
    <t>of homes</t>
  </si>
  <si>
    <t>invested by your constituents in solar</t>
  </si>
  <si>
    <t>invested by your constituents in solar</t>
  </si>
  <si>
    <t>saved on power bills</t>
  </si>
  <si>
    <t>saved on power bills</t>
  </si>
  <si>
    <t>tonnes of CO2 saved</t>
  </si>
  <si>
    <t>kW of clean energy generated</t>
  </si>
  <si>
    <t>mW of clean energy generated</t>
  </si>
  <si>
    <t>Homes that have installed solar in the past 6 months</t>
  </si>
  <si>
    <t>National Total</t>
  </si>
  <si>
    <t>rounded to nearest million</t>
  </si>
  <si>
    <t>rounded to nearest million</t>
  </si>
  <si>
    <t>State</t>
  </si>
  <si>
    <t>State</t>
  </si>
  <si>
    <t>Sum of PV Systems</t>
  </si>
  <si>
    <t>Sum of dwellings (updated)</t>
  </si>
  <si>
    <t>Average of Margin</t>
  </si>
  <si>
    <t>Penetration</t>
  </si>
  <si>
    <t>Rank</t>
  </si>
  <si>
    <t>$3k * kW</t>
  </si>
  <si>
    <t>$3k * kW</t>
  </si>
  <si>
    <t>1.25 * kW</t>
  </si>
  <si>
    <t>2.5kw * homes</t>
  </si>
  <si>
    <t>Row Q / 1000</t>
  </si>
  <si>
    <t>BRODTMANN, Gai</t>
  </si>
  <si>
    <t>ALP</t>
  </si>
  <si>
    <t>Canberra</t>
  </si>
  <si>
    <t>ACT</t>
  </si>
  <si>
    <t>LEIGH, Andrew</t>
  </si>
  <si>
    <t>ALP</t>
  </si>
  <si>
    <t>Fraser</t>
  </si>
  <si>
    <t>ACT</t>
  </si>
  <si>
    <t>ACT</t>
  </si>
  <si>
    <t>NSW</t>
  </si>
  <si>
    <t>Banks</t>
  </si>
  <si>
    <t>COLEMAN, David</t>
  </si>
  <si>
    <t>LNP</t>
  </si>
  <si>
    <t>NSW</t>
  </si>
  <si>
    <t>Barton</t>
  </si>
  <si>
    <t>VARVARIS, Nickolas</t>
  </si>
  <si>
    <t>LNP</t>
  </si>
  <si>
    <t>NSW</t>
  </si>
  <si>
    <t>Bennelong</t>
  </si>
  <si>
    <t>ALEXANDER, John</t>
  </si>
  <si>
    <t>LNP</t>
  </si>
  <si>
    <t>NSW</t>
  </si>
  <si>
    <t>Berowra</t>
  </si>
  <si>
    <t>RUDDOCK, Philip</t>
  </si>
  <si>
    <t>LNP</t>
  </si>
  <si>
    <t>NSW</t>
  </si>
  <si>
    <t>Blaxland</t>
  </si>
  <si>
    <t>CLARE, Jason</t>
  </si>
  <si>
    <t>ALP</t>
  </si>
  <si>
    <t>NSW</t>
  </si>
  <si>
    <t>Bradfield</t>
  </si>
  <si>
    <t>FLETCHER, Paul</t>
  </si>
  <si>
    <t>LNP</t>
  </si>
  <si>
    <t>NSW</t>
  </si>
  <si>
    <t>Calare</t>
  </si>
  <si>
    <t>COBB, John</t>
  </si>
  <si>
    <t>LNP</t>
  </si>
  <si>
    <t>NSW</t>
  </si>
  <si>
    <t>Charlton</t>
  </si>
  <si>
    <t>CONROY, Pat</t>
  </si>
  <si>
    <t>ALP</t>
  </si>
  <si>
    <t>NSW</t>
  </si>
  <si>
    <t>Chifley</t>
  </si>
  <si>
    <t>HUSIC, Ed</t>
  </si>
  <si>
    <t>ALP</t>
  </si>
  <si>
    <t>NSW</t>
  </si>
  <si>
    <t>Cook</t>
  </si>
  <si>
    <t>MORRISON, Scott</t>
  </si>
  <si>
    <t>LNP</t>
  </si>
  <si>
    <t>NSW</t>
  </si>
  <si>
    <t>Cowper</t>
  </si>
  <si>
    <t>HARTSUYKER, Luke</t>
  </si>
  <si>
    <t>LNP</t>
  </si>
  <si>
    <t>NSW</t>
  </si>
  <si>
    <t>Cunningham</t>
  </si>
  <si>
    <t>BIRD, Sharon</t>
  </si>
  <si>
    <t>ALP</t>
  </si>
  <si>
    <t>NSW</t>
  </si>
  <si>
    <t>Dobell</t>
  </si>
  <si>
    <t>MCNAMARA, Karen</t>
  </si>
  <si>
    <t>IND</t>
  </si>
  <si>
    <t>NSW</t>
  </si>
  <si>
    <t>Eden-Monaro</t>
  </si>
  <si>
    <t>HENDY, Peter</t>
  </si>
  <si>
    <t>LNP</t>
  </si>
  <si>
    <t>NSW</t>
  </si>
  <si>
    <t>Farrer</t>
  </si>
  <si>
    <t>LEY, Sussan</t>
  </si>
  <si>
    <t>LNP</t>
  </si>
  <si>
    <t>NSW</t>
  </si>
  <si>
    <t>Fowler</t>
  </si>
  <si>
    <t>HAYES, Chris</t>
  </si>
  <si>
    <t>ALP</t>
  </si>
  <si>
    <t>NSW</t>
  </si>
  <si>
    <t>Gilmore</t>
  </si>
  <si>
    <t>SUDMALIS, Ann</t>
  </si>
  <si>
    <t>LNP</t>
  </si>
  <si>
    <t>NSW</t>
  </si>
  <si>
    <t>Grayndler</t>
  </si>
  <si>
    <t>ALBANESE, Anthony</t>
  </si>
  <si>
    <t>ALP</t>
  </si>
  <si>
    <t>NSW</t>
  </si>
  <si>
    <t>Greenway</t>
  </si>
  <si>
    <t>ROWLAND, Michelle</t>
  </si>
  <si>
    <t>ALP</t>
  </si>
  <si>
    <t>NSW</t>
  </si>
  <si>
    <t>Hughes</t>
  </si>
  <si>
    <t>KELLY, Craig</t>
  </si>
  <si>
    <t>LNP</t>
  </si>
  <si>
    <t>NSW</t>
  </si>
  <si>
    <t>Hume</t>
  </si>
  <si>
    <t>TAYLOR, Angus</t>
  </si>
  <si>
    <t>LNP</t>
  </si>
  <si>
    <t>NSW</t>
  </si>
  <si>
    <t>Hunter</t>
  </si>
  <si>
    <t>FITZGIBBON, Joel</t>
  </si>
  <si>
    <t>ALP</t>
  </si>
  <si>
    <t>NSW</t>
  </si>
  <si>
    <t>Kingsford Smith</t>
  </si>
  <si>
    <t>THISTLEWAITE, Matt</t>
  </si>
  <si>
    <t>ALP</t>
  </si>
  <si>
    <t>NSW</t>
  </si>
  <si>
    <t>Lindsay</t>
  </si>
  <si>
    <t>SCOTT, Fiona</t>
  </si>
  <si>
    <t>LNP</t>
  </si>
  <si>
    <t>NSW</t>
  </si>
  <si>
    <t>Lyne</t>
  </si>
  <si>
    <t>Gillespie, David</t>
  </si>
  <si>
    <t>LNP</t>
  </si>
  <si>
    <t>NSW</t>
  </si>
  <si>
    <t>Macarthur</t>
  </si>
  <si>
    <t>MATHESON, Russell</t>
  </si>
  <si>
    <t>LNP</t>
  </si>
  <si>
    <t>NSW</t>
  </si>
  <si>
    <t>Mackellar</t>
  </si>
  <si>
    <t>BISHOP, Bronwyn</t>
  </si>
  <si>
    <t>LNP</t>
  </si>
  <si>
    <t>NSW</t>
  </si>
  <si>
    <t>Macquarie</t>
  </si>
  <si>
    <t>MARKUS, Louise</t>
  </si>
  <si>
    <t>LNP</t>
  </si>
  <si>
    <t>NSW</t>
  </si>
  <si>
    <t>McMahon</t>
  </si>
  <si>
    <t>BOWEN, Chris</t>
  </si>
  <si>
    <t>ALP</t>
  </si>
  <si>
    <t>NSW</t>
  </si>
  <si>
    <t>Mitchell</t>
  </si>
  <si>
    <t>HAWKE, Alex</t>
  </si>
  <si>
    <t>LNP</t>
  </si>
  <si>
    <t>NSW</t>
  </si>
  <si>
    <t>New England</t>
  </si>
  <si>
    <t>JOYCE, Barnaby</t>
  </si>
  <si>
    <t>LNP</t>
  </si>
  <si>
    <t>NSW</t>
  </si>
  <si>
    <t>Newcastle</t>
  </si>
  <si>
    <t>CLAYDON, Sharon</t>
  </si>
  <si>
    <t>ALP</t>
  </si>
  <si>
    <t>NSW</t>
  </si>
  <si>
    <t>North Sydney</t>
  </si>
  <si>
    <t>HOCKEY, Joe</t>
  </si>
  <si>
    <t>LNP</t>
  </si>
  <si>
    <t>NSW</t>
  </si>
  <si>
    <t>Page</t>
  </si>
  <si>
    <t>HOGAN, Kevin</t>
  </si>
  <si>
    <t>LNP</t>
  </si>
  <si>
    <t>NSW</t>
  </si>
  <si>
    <t>Parkes</t>
  </si>
  <si>
    <t>COULTON, Mark</t>
  </si>
  <si>
    <t>LNP</t>
  </si>
  <si>
    <t>NSW</t>
  </si>
  <si>
    <t>Parramatta</t>
  </si>
  <si>
    <t>OWENS, Julie</t>
  </si>
  <si>
    <t>ALP</t>
  </si>
  <si>
    <t>NSW</t>
  </si>
  <si>
    <t>Paterson</t>
  </si>
  <si>
    <t>BALDWIN, Bob</t>
  </si>
  <si>
    <t>LNP</t>
  </si>
  <si>
    <t>NSW</t>
  </si>
  <si>
    <t>Reid</t>
  </si>
  <si>
    <t>LAUNDY, Craig</t>
  </si>
  <si>
    <t>LNP</t>
  </si>
  <si>
    <t>NSW</t>
  </si>
  <si>
    <t>Richmond</t>
  </si>
  <si>
    <t>ELLIOT, Justine</t>
  </si>
  <si>
    <t>ALP</t>
  </si>
  <si>
    <t>NSW</t>
  </si>
  <si>
    <t>Riverina</t>
  </si>
  <si>
    <t>MCCORMACK, Michael</t>
  </si>
  <si>
    <t>LNP</t>
  </si>
  <si>
    <t>NSW</t>
  </si>
  <si>
    <t>Robertson</t>
  </si>
  <si>
    <t>WICKS, Lucy</t>
  </si>
  <si>
    <t>LNP</t>
  </si>
  <si>
    <t>NSW</t>
  </si>
  <si>
    <t>Shortland</t>
  </si>
  <si>
    <t>HALL, Jill</t>
  </si>
  <si>
    <t>ALP</t>
  </si>
  <si>
    <t>NSW</t>
  </si>
  <si>
    <t>Sydney</t>
  </si>
  <si>
    <t>PLIBERSEK, Tanya</t>
  </si>
  <si>
    <t>ALP</t>
  </si>
  <si>
    <t>NSW</t>
  </si>
  <si>
    <t>Throsby</t>
  </si>
  <si>
    <t>JONES, Stephen</t>
  </si>
  <si>
    <t>ALP</t>
  </si>
  <si>
    <t>NSW</t>
  </si>
  <si>
    <t>Warringah</t>
  </si>
  <si>
    <t>ABBOTT, Tony</t>
  </si>
  <si>
    <t>LNP</t>
  </si>
  <si>
    <t>NSW</t>
  </si>
  <si>
    <t>Watson</t>
  </si>
  <si>
    <t>BURKE, Tony</t>
  </si>
  <si>
    <t>ALP</t>
  </si>
  <si>
    <t>NSW</t>
  </si>
  <si>
    <t>Wentworth</t>
  </si>
  <si>
    <t>TURNBULL, Malcolm</t>
  </si>
  <si>
    <t>LNP</t>
  </si>
  <si>
    <t>NSW</t>
  </si>
  <si>
    <t>Werriwa</t>
  </si>
  <si>
    <t>FERGUSON, Laurie</t>
  </si>
  <si>
    <t>ALP</t>
  </si>
  <si>
    <t>NSW</t>
  </si>
  <si>
    <t>NT</t>
  </si>
  <si>
    <t>Lingiari</t>
  </si>
  <si>
    <t>SNOWDON, Warren</t>
  </si>
  <si>
    <t>ALP</t>
  </si>
  <si>
    <t>NT</t>
  </si>
  <si>
    <t>Solomon</t>
  </si>
  <si>
    <t>GRIGGS, Natasha</t>
  </si>
  <si>
    <t>LNP</t>
  </si>
  <si>
    <t>NT</t>
  </si>
  <si>
    <t>SA</t>
  </si>
  <si>
    <t>QLD</t>
  </si>
  <si>
    <t>Blair</t>
  </si>
  <si>
    <t>NEUMANN, Shayne</t>
  </si>
  <si>
    <t>ALP</t>
  </si>
  <si>
    <t>QLD</t>
  </si>
  <si>
    <t>Bonner</t>
  </si>
  <si>
    <t>VASTA, Ross</t>
  </si>
  <si>
    <t>LNP</t>
  </si>
  <si>
    <t>QLD</t>
  </si>
  <si>
    <t>Bowman</t>
  </si>
  <si>
    <t>LAMING, Andrew</t>
  </si>
  <si>
    <t>LNP</t>
  </si>
  <si>
    <t>QLD</t>
  </si>
  <si>
    <t>Brisbane</t>
  </si>
  <si>
    <t>GAMBARA, Teresa</t>
  </si>
  <si>
    <t>LNP</t>
  </si>
  <si>
    <t>QLD</t>
  </si>
  <si>
    <t>Capricornia</t>
  </si>
  <si>
    <t>LANDRY, Michelle</t>
  </si>
  <si>
    <t>LNP</t>
  </si>
  <si>
    <t>QLD</t>
  </si>
  <si>
    <t>Dawson</t>
  </si>
  <si>
    <t>CHRISTENSEN, George</t>
  </si>
  <si>
    <t>LNP</t>
  </si>
  <si>
    <t>QLD</t>
  </si>
  <si>
    <t>Dickson</t>
  </si>
  <si>
    <t>DUTTON, Peter</t>
  </si>
  <si>
    <t>LNP</t>
  </si>
  <si>
    <t>QLD</t>
  </si>
  <si>
    <t>Fadden</t>
  </si>
  <si>
    <t>ROBERT, Stuart</t>
  </si>
  <si>
    <t>LNP</t>
  </si>
  <si>
    <t>QLD</t>
  </si>
  <si>
    <t>Fairfax</t>
  </si>
  <si>
    <t>PALMER, Clive</t>
  </si>
  <si>
    <t>PUP</t>
  </si>
  <si>
    <t>QLD</t>
  </si>
  <si>
    <t>Fisher</t>
  </si>
  <si>
    <t>BROUGH, Mal</t>
  </si>
  <si>
    <t>IND</t>
  </si>
  <si>
    <t>QLD</t>
  </si>
  <si>
    <t>Flynn</t>
  </si>
  <si>
    <t>O'DOWD, Ken</t>
  </si>
  <si>
    <t>LNP</t>
  </si>
  <si>
    <t>QLD</t>
  </si>
  <si>
    <t>Forde</t>
  </si>
  <si>
    <t>VAN MANEN, Bert</t>
  </si>
  <si>
    <t>LNP</t>
  </si>
  <si>
    <t>QLD</t>
  </si>
  <si>
    <t>Griffith</t>
  </si>
  <si>
    <t>RUDD, Kevin</t>
  </si>
  <si>
    <t>ALP</t>
  </si>
  <si>
    <t>QLD</t>
  </si>
  <si>
    <t>Groom</t>
  </si>
  <si>
    <t>MACFARLANE, IAN</t>
  </si>
  <si>
    <t>LNP</t>
  </si>
  <si>
    <t>QLD</t>
  </si>
  <si>
    <t>Herbert</t>
  </si>
  <si>
    <t>JONES, Ewen</t>
  </si>
  <si>
    <t>LNP</t>
  </si>
  <si>
    <t>QLD</t>
  </si>
  <si>
    <t>Hinkler</t>
  </si>
  <si>
    <t>PITT, Keith</t>
  </si>
  <si>
    <t>LNP</t>
  </si>
  <si>
    <t>QLD</t>
  </si>
  <si>
    <t>Kennedy</t>
  </si>
  <si>
    <t>KATTER, Bob</t>
  </si>
  <si>
    <t>Katter's Australia Party</t>
  </si>
  <si>
    <t>QLD</t>
  </si>
  <si>
    <t>Leichhardt</t>
  </si>
  <si>
    <t>ENTSCH, Warren</t>
  </si>
  <si>
    <t>LNP</t>
  </si>
  <si>
    <t>QLD</t>
  </si>
  <si>
    <t>Lilley</t>
  </si>
  <si>
    <t>SWAN, Wayne</t>
  </si>
  <si>
    <t>ALP</t>
  </si>
  <si>
    <t>QLD</t>
  </si>
  <si>
    <t>Longman</t>
  </si>
  <si>
    <t>ROY, Wyatt</t>
  </si>
  <si>
    <t>LNP</t>
  </si>
  <si>
    <t>QLD</t>
  </si>
  <si>
    <t>Maranoa</t>
  </si>
  <si>
    <t>SCOTT, Bruce</t>
  </si>
  <si>
    <t>LNP</t>
  </si>
  <si>
    <t>QLD</t>
  </si>
  <si>
    <t>Mcpherson</t>
  </si>
  <si>
    <t>ANDREWS, Karen</t>
  </si>
  <si>
    <t>LNP</t>
  </si>
  <si>
    <t>QLD</t>
  </si>
  <si>
    <t>Moncrieff</t>
  </si>
  <si>
    <t>CIOBO, Steven</t>
  </si>
  <si>
    <t>LNP</t>
  </si>
  <si>
    <t>QLD</t>
  </si>
  <si>
    <t>Moreton</t>
  </si>
  <si>
    <t>PERRETT, Graham</t>
  </si>
  <si>
    <t>ALP</t>
  </si>
  <si>
    <t>QLD</t>
  </si>
  <si>
    <t>Oxley</t>
  </si>
  <si>
    <t>RIPOLL, Bernie</t>
  </si>
  <si>
    <t>ALP</t>
  </si>
  <si>
    <t>QLD</t>
  </si>
  <si>
    <t>Petrie</t>
  </si>
  <si>
    <t>HOWARTH, Luke</t>
  </si>
  <si>
    <t>LNP</t>
  </si>
  <si>
    <t>QLD</t>
  </si>
  <si>
    <t>Rankin</t>
  </si>
  <si>
    <t>Chalmers, Jim</t>
  </si>
  <si>
    <t>ALP</t>
  </si>
  <si>
    <t>QLD</t>
  </si>
  <si>
    <t>Ryan</t>
  </si>
  <si>
    <t>PRENTICE, Jane</t>
  </si>
  <si>
    <t>LNP</t>
  </si>
  <si>
    <t>QLD</t>
  </si>
  <si>
    <t>Wide Bay</t>
  </si>
  <si>
    <t>TRUSS, Warren</t>
  </si>
  <si>
    <t>LNP</t>
  </si>
  <si>
    <t>QLD</t>
  </si>
  <si>
    <t>Wright</t>
  </si>
  <si>
    <t>BUCHHOLZ, Scott</t>
  </si>
  <si>
    <t>LNP</t>
  </si>
  <si>
    <t>QLD</t>
  </si>
  <si>
    <t>SA</t>
  </si>
  <si>
    <t>Adelaide</t>
  </si>
  <si>
    <t>ELLIS, Kate</t>
  </si>
  <si>
    <t>ALP</t>
  </si>
  <si>
    <t>SA</t>
  </si>
  <si>
    <t>Barker</t>
  </si>
  <si>
    <t>Pasin, Tony</t>
  </si>
  <si>
    <t>LNP</t>
  </si>
  <si>
    <t>SA</t>
  </si>
  <si>
    <t>Boothby</t>
  </si>
  <si>
    <t>Southcott, Andrew</t>
  </si>
  <si>
    <t>LNP</t>
  </si>
  <si>
    <t>SA</t>
  </si>
  <si>
    <t>Grey</t>
  </si>
  <si>
    <t>RAMSEY, Rowan</t>
  </si>
  <si>
    <t>LNP</t>
  </si>
  <si>
    <t>SA</t>
  </si>
  <si>
    <t>Hindmarsh</t>
  </si>
  <si>
    <t>Williams, Matt</t>
  </si>
  <si>
    <t>LNP</t>
  </si>
  <si>
    <t>SA</t>
  </si>
  <si>
    <t>Kingston</t>
  </si>
  <si>
    <t>RISHWORTH, Amanda</t>
  </si>
  <si>
    <t>ALP</t>
  </si>
  <si>
    <t>SA</t>
  </si>
  <si>
    <t>Makin</t>
  </si>
  <si>
    <t>ZAPPIA, Tony</t>
  </si>
  <si>
    <t>ALP</t>
  </si>
  <si>
    <t>SA</t>
  </si>
  <si>
    <t>Mayo</t>
  </si>
  <si>
    <t>BRIGGS, Jamie</t>
  </si>
  <si>
    <t>LNP</t>
  </si>
  <si>
    <t>SA</t>
  </si>
  <si>
    <t>Port Adelaide</t>
  </si>
  <si>
    <t>BUTLER, Mark</t>
  </si>
  <si>
    <t>ALP</t>
  </si>
  <si>
    <t>SA</t>
  </si>
  <si>
    <t>Sturt</t>
  </si>
  <si>
    <t>PYNE, Christopher</t>
  </si>
  <si>
    <t>LNP</t>
  </si>
  <si>
    <t>SA</t>
  </si>
  <si>
    <t>Wakefield</t>
  </si>
  <si>
    <t>Champion, Nick</t>
  </si>
  <si>
    <t>ALP</t>
  </si>
  <si>
    <t>TAS</t>
  </si>
  <si>
    <t>Bass</t>
  </si>
  <si>
    <t>NIKOLIC, Andrew</t>
  </si>
  <si>
    <t>LNP</t>
  </si>
  <si>
    <t>TAS</t>
  </si>
  <si>
    <t>Braddon</t>
  </si>
  <si>
    <t>WHITELEY, Brett</t>
  </si>
  <si>
    <t>LNP</t>
  </si>
  <si>
    <t>TAS</t>
  </si>
  <si>
    <t>Denison</t>
  </si>
  <si>
    <t>WILKIE, Andrew</t>
  </si>
  <si>
    <t>Independent</t>
  </si>
  <si>
    <t>TAS</t>
  </si>
  <si>
    <t>Franklin</t>
  </si>
  <si>
    <t>COLLINS, Julie</t>
  </si>
  <si>
    <t>ALP</t>
  </si>
  <si>
    <t>TAS</t>
  </si>
  <si>
    <t>Lyons</t>
  </si>
  <si>
    <t>HUTCHISON, Eric</t>
  </si>
  <si>
    <t>LNP</t>
  </si>
  <si>
    <t>TAS</t>
  </si>
  <si>
    <t>VIC</t>
  </si>
  <si>
    <t>Aston</t>
  </si>
  <si>
    <t>TUDGE, Alan</t>
  </si>
  <si>
    <t>LNP</t>
  </si>
  <si>
    <t>VIC</t>
  </si>
  <si>
    <t>Ballarat</t>
  </si>
  <si>
    <t>KING, Catherine</t>
  </si>
  <si>
    <t>ALP</t>
  </si>
  <si>
    <t>VIC</t>
  </si>
  <si>
    <t>Batman</t>
  </si>
  <si>
    <t>FEENEY, David</t>
  </si>
  <si>
    <t>ALP</t>
  </si>
  <si>
    <t>VIC</t>
  </si>
  <si>
    <t>Bendigo</t>
  </si>
  <si>
    <t>CHESTERS, Lisa</t>
  </si>
  <si>
    <t>ALP</t>
  </si>
  <si>
    <t>VIC</t>
  </si>
  <si>
    <t>Bruce</t>
  </si>
  <si>
    <t>GRIFFIN, Alan</t>
  </si>
  <si>
    <t>ALP</t>
  </si>
  <si>
    <t>VIC</t>
  </si>
  <si>
    <t>Calwell</t>
  </si>
  <si>
    <t>VAMVAKINOU, Maria</t>
  </si>
  <si>
    <t>ALP</t>
  </si>
  <si>
    <t>VIC</t>
  </si>
  <si>
    <t>Casey</t>
  </si>
  <si>
    <t>SMITH, Tony</t>
  </si>
  <si>
    <t>LNP</t>
  </si>
  <si>
    <t>VIC</t>
  </si>
  <si>
    <t>Chisholm</t>
  </si>
  <si>
    <t>BURKE, Anna</t>
  </si>
  <si>
    <t>ALP</t>
  </si>
  <si>
    <t>VIC</t>
  </si>
  <si>
    <t>Corangamite</t>
  </si>
  <si>
    <t>HENDERSON, Sarah</t>
  </si>
  <si>
    <t>LNP</t>
  </si>
  <si>
    <t>VIC</t>
  </si>
  <si>
    <t>Corio</t>
  </si>
  <si>
    <t>MARLES, Richard</t>
  </si>
  <si>
    <t>ALP</t>
  </si>
  <si>
    <t>VIC</t>
  </si>
  <si>
    <t>Deakin</t>
  </si>
  <si>
    <t>SUKKAR, Michael</t>
  </si>
  <si>
    <t>LNP</t>
  </si>
  <si>
    <t>VIC</t>
  </si>
  <si>
    <t>Dunkley</t>
  </si>
  <si>
    <t>BILLSON, Bruce</t>
  </si>
  <si>
    <t>LNP</t>
  </si>
  <si>
    <t>VIC</t>
  </si>
  <si>
    <t>Flinders</t>
  </si>
  <si>
    <t>HUNT, Greg</t>
  </si>
  <si>
    <t>LNP</t>
  </si>
  <si>
    <t>VIC</t>
  </si>
  <si>
    <t>Gellibrand</t>
  </si>
  <si>
    <t>WATTS, Tim</t>
  </si>
  <si>
    <t>ALP</t>
  </si>
  <si>
    <t>VIC</t>
  </si>
  <si>
    <t>Gippsland</t>
  </si>
  <si>
    <t>CHESTER, Darren</t>
  </si>
  <si>
    <t>LNP</t>
  </si>
  <si>
    <t>VIC</t>
  </si>
  <si>
    <t>Goldstein</t>
  </si>
  <si>
    <t>ROBB, Andrew</t>
  </si>
  <si>
    <t>LNP</t>
  </si>
  <si>
    <t>VIC</t>
  </si>
  <si>
    <t>Gorton</t>
  </si>
  <si>
    <t>O'CONNOR, Brendan</t>
  </si>
  <si>
    <t>ALP</t>
  </si>
  <si>
    <t>VIC</t>
  </si>
  <si>
    <t>Higgins</t>
  </si>
  <si>
    <t>O'DWYER, Kelly</t>
  </si>
  <si>
    <t>LNP</t>
  </si>
  <si>
    <t>VIC</t>
  </si>
  <si>
    <t>Holt</t>
  </si>
  <si>
    <t>BYRNE, Anthony</t>
  </si>
  <si>
    <t>ALP</t>
  </si>
  <si>
    <t>VIC</t>
  </si>
  <si>
    <t>Hotham</t>
  </si>
  <si>
    <t>O'NEIL, Clare</t>
  </si>
  <si>
    <t>ALP</t>
  </si>
  <si>
    <t>VIC</t>
  </si>
  <si>
    <t>Indi</t>
  </si>
  <si>
    <t>MCGOWAN, Cathy</t>
  </si>
  <si>
    <t>Independent</t>
  </si>
  <si>
    <t>VIC</t>
  </si>
  <si>
    <t>Isaacs</t>
  </si>
  <si>
    <t>DREYFUS, Mark</t>
  </si>
  <si>
    <t>ALP</t>
  </si>
  <si>
    <t>VIC</t>
  </si>
  <si>
    <t>Jagajaga</t>
  </si>
  <si>
    <t>MACKLIN, Jenny</t>
  </si>
  <si>
    <t>ALP</t>
  </si>
  <si>
    <t>VIC</t>
  </si>
  <si>
    <t>Kooyong</t>
  </si>
  <si>
    <t>FRYDENBERG, Josh</t>
  </si>
  <si>
    <t>LNP</t>
  </si>
  <si>
    <t>VIC</t>
  </si>
  <si>
    <t>La Trobe</t>
  </si>
  <si>
    <t>WOOD, Jason</t>
  </si>
  <si>
    <t>LNP</t>
  </si>
  <si>
    <t>VIC</t>
  </si>
  <si>
    <t>Lalor</t>
  </si>
  <si>
    <t>RYAN, Joanne</t>
  </si>
  <si>
    <t>ALP</t>
  </si>
  <si>
    <t>VIC</t>
  </si>
  <si>
    <t>Mallee</t>
  </si>
  <si>
    <t>BROAD, Andrew</t>
  </si>
  <si>
    <t>LNP</t>
  </si>
  <si>
    <t>VIC</t>
  </si>
  <si>
    <t>Maribyrnong</t>
  </si>
  <si>
    <t>SHORTEN, Bill</t>
  </si>
  <si>
    <t>ALP</t>
  </si>
  <si>
    <t>VIC</t>
  </si>
  <si>
    <t>Mcewen</t>
  </si>
  <si>
    <t>MITCHELL, Rob</t>
  </si>
  <si>
    <t>ALP</t>
  </si>
  <si>
    <t>VIC</t>
  </si>
  <si>
    <t>Mcmillan</t>
  </si>
  <si>
    <t>BROADBENT, Russell</t>
  </si>
  <si>
    <t>LNP</t>
  </si>
  <si>
    <t>VIC</t>
  </si>
  <si>
    <t>Melbourne</t>
  </si>
  <si>
    <t>BANDT, Adam</t>
  </si>
  <si>
    <t>Greens</t>
  </si>
  <si>
    <t>VIC</t>
  </si>
  <si>
    <t>Melbourne Ports</t>
  </si>
  <si>
    <t>DANDY, Michael</t>
  </si>
  <si>
    <t>ALP</t>
  </si>
  <si>
    <t>VIC</t>
  </si>
  <si>
    <t>Menzies</t>
  </si>
  <si>
    <t>ANDREW, Kevin</t>
  </si>
  <si>
    <t>LNP</t>
  </si>
  <si>
    <t>VIC</t>
  </si>
  <si>
    <t>Murray</t>
  </si>
  <si>
    <t>STONE, Sharman</t>
  </si>
  <si>
    <t>LNP</t>
  </si>
  <si>
    <t>VIC</t>
  </si>
  <si>
    <t>Scullin</t>
  </si>
  <si>
    <t>GILES, Andrew</t>
  </si>
  <si>
    <t>ALP</t>
  </si>
  <si>
    <t>VIC</t>
  </si>
  <si>
    <t>Wannon</t>
  </si>
  <si>
    <t>TEHAN, Dan</t>
  </si>
  <si>
    <t>LNP</t>
  </si>
  <si>
    <t>VIC</t>
  </si>
  <si>
    <t>Wills</t>
  </si>
  <si>
    <t>THOMSON, Kelvin</t>
  </si>
  <si>
    <t>ALP</t>
  </si>
  <si>
    <t>VIC</t>
  </si>
  <si>
    <t>WA</t>
  </si>
  <si>
    <t>Brand</t>
  </si>
  <si>
    <t>GRAY, Gary</t>
  </si>
  <si>
    <t>ALP</t>
  </si>
  <si>
    <t>WA</t>
  </si>
  <si>
    <t>Canning</t>
  </si>
  <si>
    <t>RANDALL, Don</t>
  </si>
  <si>
    <t>LNP</t>
  </si>
  <si>
    <t>WA</t>
  </si>
  <si>
    <t>Cowan</t>
  </si>
  <si>
    <t>SIMPKINS, Luke</t>
  </si>
  <si>
    <t>LNP</t>
  </si>
  <si>
    <t>WA</t>
  </si>
  <si>
    <t>Curtin</t>
  </si>
  <si>
    <t>BISHOP, Julie</t>
  </si>
  <si>
    <t>LNP</t>
  </si>
  <si>
    <t>WA</t>
  </si>
  <si>
    <t>Durack</t>
  </si>
  <si>
    <t>PRICE, Melissa</t>
  </si>
  <si>
    <t>LNP</t>
  </si>
  <si>
    <t>WA</t>
  </si>
  <si>
    <t>Forrest</t>
  </si>
  <si>
    <t>MARINO, Nola</t>
  </si>
  <si>
    <t>LNP</t>
  </si>
  <si>
    <t>WA</t>
  </si>
  <si>
    <t>Fremantle</t>
  </si>
  <si>
    <t>PARKE, Melissa</t>
  </si>
  <si>
    <t>ALP</t>
  </si>
  <si>
    <t>WA</t>
  </si>
  <si>
    <t>Hasluck</t>
  </si>
  <si>
    <t>WYATT, Ken</t>
  </si>
  <si>
    <t>LNP</t>
  </si>
  <si>
    <t>WA</t>
  </si>
  <si>
    <t>Moore</t>
  </si>
  <si>
    <t>GOODENOUGH, Ian</t>
  </si>
  <si>
    <t>LNP</t>
  </si>
  <si>
    <t>WA</t>
  </si>
  <si>
    <t>O'Connor</t>
  </si>
  <si>
    <t>WILSON, Rick</t>
  </si>
  <si>
    <t>LNP</t>
  </si>
  <si>
    <t>WA</t>
  </si>
  <si>
    <t>Pearce</t>
  </si>
  <si>
    <t>PORTER, Christian</t>
  </si>
  <si>
    <t>LNP</t>
  </si>
  <si>
    <t>WA</t>
  </si>
  <si>
    <t>Perth</t>
  </si>
  <si>
    <t>MACTIERNAN, Alannah</t>
  </si>
  <si>
    <t>ALP</t>
  </si>
  <si>
    <t>WA</t>
  </si>
  <si>
    <t>Stirling</t>
  </si>
  <si>
    <t>KEENAN, Michael</t>
  </si>
  <si>
    <t>LNP</t>
  </si>
  <si>
    <t>WA</t>
  </si>
  <si>
    <t>Swan</t>
  </si>
  <si>
    <t>IRONS, Steve</t>
  </si>
  <si>
    <t>LNP</t>
  </si>
  <si>
    <t>WA</t>
  </si>
  <si>
    <t>Tangney</t>
  </si>
  <si>
    <t>JENSEN, Dennis</t>
  </si>
  <si>
    <t>LNP</t>
  </si>
  <si>
    <t>WA</t>
  </si>
  <si>
    <t>Total</t>
  </si>
  <si>
    <t>Grand Total</t>
  </si>
  <si>
    <t>Number of Solar PV Systems</t>
  </si>
  <si>
    <t>Percentage of  Electorate with a Solar PV System</t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</si>
</sst>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65">
    <font>
      <sz val="10"/>
      <name val="Arial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sz val="11"/>
      <color rgb="FFFFFFFF"/>
      <name val="Calibri"/>
    </font>
    <font>
      <i/>
      <sz val="11"/>
      <color rgb="FF999999"/>
      <name val="Calibri"/>
    </font>
    <font>
      <i/>
      <sz val="11"/>
      <color rgb="FF999999"/>
      <name val="Calibri"/>
    </font>
    <font>
      <sz val="11"/>
      <color rgb="FF000000"/>
      <name val="Calibri"/>
    </font>
    <font>
      <sz val="11"/>
      <color rgb="FF000000"/>
      <name val="Calibri"/>
    </font>
    <font>
      <i/>
      <sz val="11"/>
      <color rgb="FF999999"/>
      <name val="Calibri"/>
    </font>
    <font>
      <i/>
      <sz val="11"/>
      <color rgb="FF999999"/>
      <name val="Calibri"/>
    </font>
    <font>
      <sz val="11"/>
      <color rgb="FFB7B7B7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CCCCCC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0"/>
      <color rgb="FF000000"/>
      <name val="Arial"/>
    </font>
    <font>
      <sz val="10"/>
      <color rgb="FF000000"/>
      <name val="Arial"/>
    </font>
    <font>
      <sz val="11"/>
      <color rgb="FFFFFFFF"/>
      <name val="Calibri"/>
    </font>
    <font>
      <sz val="11"/>
      <color rgb="FFFFFFFF"/>
      <name val="Calibri"/>
    </font>
    <font>
      <sz val="11"/>
      <color rgb="FF000000"/>
      <name val="Calibri"/>
    </font>
    <font>
      <sz val="11"/>
      <color rgb="FFCCCCCC"/>
      <name val="Calibri"/>
    </font>
    <font>
      <sz val="11"/>
      <color rgb="FFCCCCCC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CCCCCC"/>
      <name val="Calibri"/>
    </font>
    <font>
      <sz val="11"/>
      <color rgb="FFCCCCCC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EFEFEF"/>
      <name val="Calibri"/>
    </font>
    <font>
      <sz val="11"/>
      <color rgb="FFEFEFEF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3D85C6"/>
        <bgColor rgb="FF3D85C6"/>
      </patternFill>
    </fill>
    <fill>
      <patternFill patternType="solid">
        <fgColor rgb="FFFFFF00"/>
        <bgColor rgb="FFFFFF00"/>
      </patternFill>
    </fill>
    <fill>
      <patternFill patternType="solid">
        <fgColor rgb="FFD9EAD3"/>
        <bgColor rgb="FFD9EAD3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1" fillId="4" borderId="6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13" fillId="4" borderId="7" xfId="0" applyFont="1" applyFill="1" applyBorder="1" applyAlignment="1">
      <alignment vertical="center" wrapText="1"/>
    </xf>
    <xf numFmtId="3" fontId="14" fillId="4" borderId="8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wrapText="1"/>
    </xf>
    <xf numFmtId="0" fontId="18" fillId="4" borderId="9" xfId="0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4" fontId="20" fillId="4" borderId="10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0" fontId="24" fillId="2" borderId="1" xfId="0" applyFont="1" applyFill="1" applyBorder="1"/>
    <xf numFmtId="0" fontId="25" fillId="2" borderId="1" xfId="0" applyFont="1" applyFill="1" applyBorder="1" applyAlignment="1">
      <alignment horizontal="left" vertical="top"/>
    </xf>
    <xf numFmtId="3" fontId="26" fillId="2" borderId="1" xfId="0" applyNumberFormat="1" applyFont="1" applyFill="1" applyBorder="1" applyAlignment="1"/>
    <xf numFmtId="1" fontId="27" fillId="2" borderId="1" xfId="0" applyNumberFormat="1" applyFont="1" applyFill="1" applyBorder="1" applyAlignment="1">
      <alignment horizontal="right" vertical="center"/>
    </xf>
    <xf numFmtId="10" fontId="28" fillId="2" borderId="1" xfId="0" applyNumberFormat="1" applyFont="1" applyFill="1" applyBorder="1" applyAlignment="1">
      <alignment horizontal="center" vertical="center" wrapText="1"/>
    </xf>
    <xf numFmtId="9" fontId="29" fillId="2" borderId="1" xfId="0" applyNumberFormat="1" applyFont="1" applyFill="1" applyBorder="1" applyAlignment="1"/>
    <xf numFmtId="1" fontId="30" fillId="4" borderId="15" xfId="0" applyNumberFormat="1" applyFont="1" applyFill="1" applyBorder="1" applyAlignment="1">
      <alignment horizontal="center" vertical="center" wrapText="1"/>
    </xf>
    <xf numFmtId="164" fontId="31" fillId="4" borderId="16" xfId="0" applyNumberFormat="1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 wrapText="1"/>
    </xf>
    <xf numFmtId="3" fontId="33" fillId="4" borderId="17" xfId="0" applyNumberFormat="1" applyFont="1" applyFill="1" applyBorder="1" applyAlignment="1">
      <alignment horizontal="center" vertical="center" wrapText="1"/>
    </xf>
    <xf numFmtId="3" fontId="34" fillId="2" borderId="1" xfId="0" applyNumberFormat="1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vertical="center"/>
    </xf>
    <xf numFmtId="1" fontId="36" fillId="4" borderId="18" xfId="0" applyNumberFormat="1" applyFont="1" applyFill="1" applyBorder="1" applyAlignment="1">
      <alignment vertical="center" wrapText="1"/>
    </xf>
    <xf numFmtId="1" fontId="37" fillId="2" borderId="1" xfId="0" applyNumberFormat="1" applyFont="1" applyFill="1" applyBorder="1" applyAlignment="1">
      <alignment horizontal="right" vertical="center" wrapText="1"/>
    </xf>
    <xf numFmtId="0" fontId="38" fillId="2" borderId="1" xfId="0" applyFont="1" applyFill="1" applyBorder="1" applyAlignment="1"/>
    <xf numFmtId="0" fontId="39" fillId="2" borderId="1" xfId="0" applyFont="1" applyFill="1" applyBorder="1" applyAlignment="1">
      <alignment horizontal="left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wrapText="1"/>
    </xf>
    <xf numFmtId="0" fontId="42" fillId="4" borderId="19" xfId="0" applyFont="1" applyFill="1" applyBorder="1" applyAlignment="1">
      <alignment wrapText="1"/>
    </xf>
    <xf numFmtId="0" fontId="43" fillId="3" borderId="20" xfId="0" applyFont="1" applyFill="1" applyBorder="1" applyAlignment="1">
      <alignment horizontal="center" vertical="center" wrapText="1"/>
    </xf>
    <xf numFmtId="0" fontId="44" fillId="3" borderId="21" xfId="0" applyFont="1" applyFill="1" applyBorder="1" applyAlignment="1">
      <alignment horizontal="left" vertical="center" wrapText="1"/>
    </xf>
    <xf numFmtId="2" fontId="45" fillId="2" borderId="1" xfId="0" applyNumberFormat="1" applyFont="1" applyFill="1" applyBorder="1" applyAlignment="1">
      <alignment vertical="center"/>
    </xf>
    <xf numFmtId="0" fontId="46" fillId="2" borderId="1" xfId="0" applyFont="1" applyFill="1" applyBorder="1" applyAlignment="1">
      <alignment horizontal="left" vertical="center" wrapText="1"/>
    </xf>
    <xf numFmtId="0" fontId="47" fillId="2" borderId="1" xfId="0" applyFont="1" applyFill="1" applyBorder="1" applyAlignment="1">
      <alignment horizontal="center" vertical="center" wrapText="1"/>
    </xf>
    <xf numFmtId="9" fontId="48" fillId="4" borderId="22" xfId="0" applyNumberFormat="1" applyFont="1" applyFill="1" applyBorder="1" applyAlignment="1">
      <alignment horizontal="center" vertical="center" wrapText="1"/>
    </xf>
    <xf numFmtId="4" fontId="49" fillId="4" borderId="23" xfId="0" applyNumberFormat="1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vertical="center" wrapText="1"/>
    </xf>
    <xf numFmtId="10" fontId="51" fillId="5" borderId="24" xfId="0" applyNumberFormat="1" applyFont="1" applyFill="1" applyBorder="1" applyAlignment="1">
      <alignment horizontal="center" vertical="center" wrapText="1"/>
    </xf>
    <xf numFmtId="0" fontId="52" fillId="5" borderId="25" xfId="0" applyFont="1" applyFill="1" applyBorder="1" applyAlignment="1">
      <alignment horizontal="left" vertical="center" wrapText="1"/>
    </xf>
    <xf numFmtId="0" fontId="53" fillId="5" borderId="26" xfId="0" applyFont="1" applyFill="1" applyBorder="1" applyAlignment="1">
      <alignment horizontal="center" vertical="center" wrapText="1"/>
    </xf>
    <xf numFmtId="3" fontId="54" fillId="5" borderId="27" xfId="0" applyNumberFormat="1" applyFont="1" applyFill="1" applyBorder="1" applyAlignment="1">
      <alignment horizontal="center" vertical="center" wrapText="1"/>
    </xf>
    <xf numFmtId="0" fontId="55" fillId="5" borderId="28" xfId="0" applyFont="1" applyFill="1" applyBorder="1" applyAlignment="1">
      <alignment vertical="center" wrapText="1"/>
    </xf>
    <xf numFmtId="0" fontId="56" fillId="5" borderId="29" xfId="0" applyFont="1" applyFill="1" applyBorder="1" applyAlignment="1">
      <alignment vertical="center" wrapText="1"/>
    </xf>
    <xf numFmtId="0" fontId="57" fillId="2" borderId="1" xfId="0" applyFont="1" applyFill="1" applyBorder="1" applyAlignment="1">
      <alignment horizontal="center" wrapText="1"/>
    </xf>
    <xf numFmtId="0" fontId="58" fillId="2" borderId="1" xfId="0" applyFont="1" applyFill="1" applyBorder="1" applyAlignment="1">
      <alignment horizontal="center" vertical="center" wrapText="1"/>
    </xf>
    <xf numFmtId="2" fontId="59" fillId="2" borderId="1" xfId="0" applyNumberFormat="1" applyFont="1" applyFill="1" applyBorder="1" applyAlignment="1">
      <alignment vertical="center"/>
    </xf>
    <xf numFmtId="1" fontId="60" fillId="2" borderId="1" xfId="0" applyNumberFormat="1" applyFont="1" applyFill="1" applyBorder="1" applyAlignment="1">
      <alignment horizontal="center" vertical="center" wrapText="1"/>
    </xf>
    <xf numFmtId="3" fontId="61" fillId="2" borderId="1" xfId="0" applyNumberFormat="1" applyFont="1" applyFill="1" applyBorder="1" applyAlignment="1">
      <alignment vertical="center"/>
    </xf>
    <xf numFmtId="0" fontId="24" fillId="2" borderId="1" xfId="0" applyFont="1" applyFill="1" applyBorder="1" applyAlignment="1">
      <alignment horizontal="center"/>
    </xf>
    <xf numFmtId="3" fontId="26" fillId="2" borderId="1" xfId="0" applyNumberFormat="1" applyFont="1" applyFill="1" applyBorder="1" applyAlignment="1">
      <alignment horizontal="center"/>
    </xf>
    <xf numFmtId="9" fontId="29" fillId="2" borderId="1" xfId="0" applyNumberFormat="1" applyFont="1" applyFill="1" applyBorder="1" applyAlignment="1">
      <alignment horizontal="center"/>
    </xf>
    <xf numFmtId="0" fontId="38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0" fillId="2" borderId="1" xfId="0" applyFont="1" applyFill="1" applyBorder="1" applyAlignment="1">
      <alignment horizontal="center" wrapText="1"/>
    </xf>
    <xf numFmtId="0" fontId="62" fillId="3" borderId="12" xfId="0" applyFont="1" applyFill="1" applyBorder="1" applyAlignment="1">
      <alignment horizontal="center" wrapText="1"/>
    </xf>
    <xf numFmtId="0" fontId="63" fillId="4" borderId="14" xfId="0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0" fontId="63" fillId="4" borderId="31" xfId="0" applyFont="1" applyFill="1" applyBorder="1" applyAlignment="1">
      <alignment horizontal="center"/>
    </xf>
    <xf numFmtId="0" fontId="63" fillId="4" borderId="32" xfId="0" applyFont="1" applyFill="1" applyBorder="1" applyAlignment="1">
      <alignment horizontal="center"/>
    </xf>
    <xf numFmtId="0" fontId="63" fillId="4" borderId="30" xfId="0" applyFont="1" applyFill="1" applyBorder="1" applyAlignment="1">
      <alignment horizontal="center"/>
    </xf>
    <xf numFmtId="0" fontId="63" fillId="0" borderId="14" xfId="0" applyFont="1" applyFill="1" applyBorder="1" applyAlignment="1">
      <alignment horizontal="center"/>
    </xf>
    <xf numFmtId="0" fontId="63" fillId="0" borderId="30" xfId="0" applyFont="1" applyFill="1" applyBorder="1" applyAlignment="1">
      <alignment horizontal="center"/>
    </xf>
    <xf numFmtId="0" fontId="63" fillId="0" borderId="31" xfId="0" applyFont="1" applyFill="1" applyBorder="1" applyAlignment="1">
      <alignment horizontal="center"/>
    </xf>
    <xf numFmtId="0" fontId="63" fillId="0" borderId="3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tabSelected="1" workbookViewId="0">
      <selection activeCell="B3" sqref="B3"/>
    </sheetView>
  </sheetViews>
  <sheetFormatPr defaultColWidth="17.28515625" defaultRowHeight="15.75" customHeight="1"/>
  <cols>
    <col min="1" max="1" width="26.42578125" style="74" customWidth="1"/>
    <col min="2" max="3" width="16.42578125" style="65" customWidth="1"/>
    <col min="4" max="4" width="21.7109375" style="65" customWidth="1"/>
    <col min="5" max="5" width="22.42578125" style="65" customWidth="1"/>
    <col min="6" max="6" width="16.42578125" style="65" customWidth="1"/>
    <col min="7" max="7" width="26.140625" style="65" customWidth="1"/>
  </cols>
  <sheetData>
    <row r="1" spans="1:7" ht="60" customHeight="1">
      <c r="A1" s="72" t="s">
        <v>0</v>
      </c>
      <c r="B1" s="66" t="s">
        <v>3</v>
      </c>
      <c r="C1" s="66" t="s">
        <v>4</v>
      </c>
      <c r="D1" s="66" t="s">
        <v>1</v>
      </c>
      <c r="E1" s="66" t="s">
        <v>2</v>
      </c>
      <c r="F1" s="67" t="s">
        <v>1258</v>
      </c>
      <c r="G1" s="67" t="s">
        <v>1259</v>
      </c>
    </row>
    <row r="2" spans="1:7" ht="22.5" customHeight="1">
      <c r="A2" s="77">
        <v>1</v>
      </c>
      <c r="B2" s="68" t="s">
        <v>7</v>
      </c>
      <c r="C2" s="69" t="s">
        <v>8</v>
      </c>
      <c r="D2" s="61" t="s">
        <v>5</v>
      </c>
      <c r="E2" s="61" t="s">
        <v>6</v>
      </c>
      <c r="F2" s="62">
        <v>24899</v>
      </c>
      <c r="G2" s="63">
        <v>0.31</v>
      </c>
    </row>
    <row r="3" spans="1:7" ht="22.5" customHeight="1">
      <c r="A3" s="77">
        <v>2</v>
      </c>
      <c r="B3" s="68" t="s">
        <v>11</v>
      </c>
      <c r="C3" s="69" t="s">
        <v>12</v>
      </c>
      <c r="D3" s="61" t="s">
        <v>9</v>
      </c>
      <c r="E3" s="61" t="s">
        <v>10</v>
      </c>
      <c r="F3" s="62">
        <v>21653</v>
      </c>
      <c r="G3" s="63">
        <v>0.31</v>
      </c>
    </row>
    <row r="4" spans="1:7" ht="22.5" customHeight="1">
      <c r="A4" s="75">
        <v>3</v>
      </c>
      <c r="B4" s="68" t="s">
        <v>15</v>
      </c>
      <c r="C4" s="69" t="s">
        <v>16</v>
      </c>
      <c r="D4" s="61" t="s">
        <v>13</v>
      </c>
      <c r="E4" s="61" t="s">
        <v>14</v>
      </c>
      <c r="F4" s="62">
        <v>18847</v>
      </c>
      <c r="G4" s="63">
        <v>0.24</v>
      </c>
    </row>
    <row r="5" spans="1:7" ht="22.5" customHeight="1">
      <c r="A5" s="77">
        <v>4</v>
      </c>
      <c r="B5" s="68" t="s">
        <v>19</v>
      </c>
      <c r="C5" s="69" t="s">
        <v>20</v>
      </c>
      <c r="D5" s="61" t="s">
        <v>17</v>
      </c>
      <c r="E5" s="61" t="s">
        <v>18</v>
      </c>
      <c r="F5" s="62">
        <v>18743</v>
      </c>
      <c r="G5" s="63">
        <v>0.3</v>
      </c>
    </row>
    <row r="6" spans="1:7" ht="22.5" customHeight="1">
      <c r="A6" s="76">
        <v>5</v>
      </c>
      <c r="B6" s="68" t="s">
        <v>23</v>
      </c>
      <c r="C6" s="69" t="s">
        <v>24</v>
      </c>
      <c r="D6" s="61" t="s">
        <v>21</v>
      </c>
      <c r="E6" s="61" t="s">
        <v>22</v>
      </c>
      <c r="F6" s="62">
        <v>18158</v>
      </c>
      <c r="G6" s="63">
        <v>0.16</v>
      </c>
    </row>
    <row r="7" spans="1:7" ht="22.5" customHeight="1">
      <c r="A7" s="76">
        <v>6</v>
      </c>
      <c r="B7" s="68" t="s">
        <v>27</v>
      </c>
      <c r="C7" s="69" t="s">
        <v>28</v>
      </c>
      <c r="D7" s="61" t="s">
        <v>25</v>
      </c>
      <c r="E7" s="61" t="s">
        <v>26</v>
      </c>
      <c r="F7" s="62">
        <v>17317</v>
      </c>
      <c r="G7" s="63">
        <v>0.28999999999999798</v>
      </c>
    </row>
    <row r="8" spans="1:7" ht="22.5" customHeight="1">
      <c r="A8" s="77">
        <v>7</v>
      </c>
      <c r="B8" s="68" t="s">
        <v>31</v>
      </c>
      <c r="C8" s="69" t="s">
        <v>32</v>
      </c>
      <c r="D8" s="61" t="s">
        <v>29</v>
      </c>
      <c r="E8" s="61" t="s">
        <v>30</v>
      </c>
      <c r="F8" s="62">
        <v>16987</v>
      </c>
      <c r="G8" s="63">
        <v>0.32</v>
      </c>
    </row>
    <row r="9" spans="1:7" ht="22.5" customHeight="1">
      <c r="A9" s="76">
        <v>8</v>
      </c>
      <c r="B9" s="68" t="s">
        <v>35</v>
      </c>
      <c r="C9" s="69" t="s">
        <v>36</v>
      </c>
      <c r="D9" s="61" t="s">
        <v>33</v>
      </c>
      <c r="E9" s="61" t="s">
        <v>34</v>
      </c>
      <c r="F9" s="62">
        <v>16904</v>
      </c>
      <c r="G9" s="63">
        <v>0.23</v>
      </c>
    </row>
    <row r="10" spans="1:7" ht="22.5" customHeight="1">
      <c r="A10" s="73">
        <v>9</v>
      </c>
      <c r="B10" s="68" t="s">
        <v>39</v>
      </c>
      <c r="C10" s="69" t="s">
        <v>40</v>
      </c>
      <c r="D10" s="61" t="s">
        <v>37</v>
      </c>
      <c r="E10" s="61" t="s">
        <v>38</v>
      </c>
      <c r="F10" s="62">
        <v>16615</v>
      </c>
      <c r="G10" s="63">
        <v>0.3</v>
      </c>
    </row>
    <row r="11" spans="1:7" ht="22.5" customHeight="1">
      <c r="A11" s="77">
        <v>10</v>
      </c>
      <c r="B11" s="68" t="s">
        <v>43</v>
      </c>
      <c r="C11" s="69" t="s">
        <v>44</v>
      </c>
      <c r="D11" s="61" t="s">
        <v>41</v>
      </c>
      <c r="E11" s="61" t="s">
        <v>42</v>
      </c>
      <c r="F11" s="62">
        <v>16365</v>
      </c>
      <c r="G11" s="63">
        <v>0.26</v>
      </c>
    </row>
    <row r="12" spans="1:7" ht="22.5" customHeight="1">
      <c r="A12" s="77">
        <v>11</v>
      </c>
      <c r="B12" s="68" t="s">
        <v>47</v>
      </c>
      <c r="C12" s="69" t="s">
        <v>48</v>
      </c>
      <c r="D12" s="61" t="s">
        <v>45</v>
      </c>
      <c r="E12" s="61" t="s">
        <v>46</v>
      </c>
      <c r="F12" s="62">
        <v>16133</v>
      </c>
      <c r="G12" s="63">
        <v>0.25</v>
      </c>
    </row>
    <row r="13" spans="1:7" ht="22.5" customHeight="1">
      <c r="A13" s="77">
        <v>12</v>
      </c>
      <c r="B13" s="68" t="s">
        <v>51</v>
      </c>
      <c r="C13" s="69" t="s">
        <v>52</v>
      </c>
      <c r="D13" s="61" t="s">
        <v>49</v>
      </c>
      <c r="E13" s="61" t="s">
        <v>50</v>
      </c>
      <c r="F13" s="62">
        <v>15810</v>
      </c>
      <c r="G13" s="63">
        <v>0.22</v>
      </c>
    </row>
    <row r="14" spans="1:7" ht="22.5" customHeight="1">
      <c r="A14" s="75">
        <v>13</v>
      </c>
      <c r="B14" s="68" t="s">
        <v>55</v>
      </c>
      <c r="C14" s="69" t="s">
        <v>56</v>
      </c>
      <c r="D14" s="61" t="s">
        <v>53</v>
      </c>
      <c r="E14" s="61" t="s">
        <v>54</v>
      </c>
      <c r="F14" s="62">
        <v>15799</v>
      </c>
      <c r="G14" s="63">
        <v>0.22</v>
      </c>
    </row>
    <row r="15" spans="1:7" ht="22.5" customHeight="1">
      <c r="A15" s="77">
        <v>14</v>
      </c>
      <c r="B15" s="68" t="s">
        <v>59</v>
      </c>
      <c r="C15" s="69" t="s">
        <v>60</v>
      </c>
      <c r="D15" s="61" t="s">
        <v>57</v>
      </c>
      <c r="E15" s="61" t="s">
        <v>58</v>
      </c>
      <c r="F15" s="62">
        <v>15764</v>
      </c>
      <c r="G15" s="63">
        <v>0.19</v>
      </c>
    </row>
    <row r="16" spans="1:7" ht="22.5" customHeight="1">
      <c r="A16" s="76">
        <v>15</v>
      </c>
      <c r="B16" s="68" t="s">
        <v>63</v>
      </c>
      <c r="C16" s="69" t="s">
        <v>64</v>
      </c>
      <c r="D16" s="61" t="s">
        <v>61</v>
      </c>
      <c r="E16" s="61" t="s">
        <v>62</v>
      </c>
      <c r="F16" s="62">
        <v>15592</v>
      </c>
      <c r="G16" s="63">
        <v>0.28000000000000003</v>
      </c>
    </row>
    <row r="17" spans="1:7" ht="22.5" customHeight="1">
      <c r="A17" s="76">
        <v>16</v>
      </c>
      <c r="B17" s="68" t="s">
        <v>67</v>
      </c>
      <c r="C17" s="69" t="s">
        <v>68</v>
      </c>
      <c r="D17" s="61" t="s">
        <v>65</v>
      </c>
      <c r="E17" s="61" t="s">
        <v>66</v>
      </c>
      <c r="F17" s="62">
        <v>15562</v>
      </c>
      <c r="G17" s="63">
        <v>0.24</v>
      </c>
    </row>
    <row r="18" spans="1:7" ht="22.5" customHeight="1">
      <c r="A18" s="77">
        <v>17</v>
      </c>
      <c r="B18" s="68" t="s">
        <v>71</v>
      </c>
      <c r="C18" s="68" t="s">
        <v>72</v>
      </c>
      <c r="D18" s="61" t="s">
        <v>69</v>
      </c>
      <c r="E18" s="61" t="s">
        <v>70</v>
      </c>
      <c r="F18" s="62">
        <v>14960</v>
      </c>
      <c r="G18" s="63">
        <v>0.28000000000000003</v>
      </c>
    </row>
    <row r="19" spans="1:7" ht="22.5" customHeight="1">
      <c r="A19" s="76">
        <v>18</v>
      </c>
      <c r="B19" s="68" t="s">
        <v>75</v>
      </c>
      <c r="C19" s="69" t="s">
        <v>76</v>
      </c>
      <c r="D19" s="61" t="s">
        <v>73</v>
      </c>
      <c r="E19" s="61" t="s">
        <v>74</v>
      </c>
      <c r="F19" s="62">
        <v>14834</v>
      </c>
      <c r="G19" s="63">
        <v>0.22</v>
      </c>
    </row>
    <row r="20" spans="1:7" ht="22.5" customHeight="1">
      <c r="A20" s="73">
        <v>19</v>
      </c>
      <c r="B20" s="68" t="s">
        <v>79</v>
      </c>
      <c r="C20" s="69" t="s">
        <v>80</v>
      </c>
      <c r="D20" s="61" t="s">
        <v>77</v>
      </c>
      <c r="E20" s="61" t="s">
        <v>78</v>
      </c>
      <c r="F20" s="62">
        <v>14717</v>
      </c>
      <c r="G20" s="63">
        <v>0.28999999999999798</v>
      </c>
    </row>
    <row r="21" spans="1:7" ht="22.5" customHeight="1">
      <c r="A21" s="77">
        <v>20</v>
      </c>
      <c r="B21" s="68" t="s">
        <v>83</v>
      </c>
      <c r="C21" s="69" t="s">
        <v>84</v>
      </c>
      <c r="D21" s="61" t="s">
        <v>81</v>
      </c>
      <c r="E21" s="61" t="s">
        <v>82</v>
      </c>
      <c r="F21" s="62">
        <v>14680</v>
      </c>
      <c r="G21" s="63">
        <v>0.27</v>
      </c>
    </row>
    <row r="22" spans="1:7" ht="22.5" customHeight="1">
      <c r="A22" s="77">
        <v>21</v>
      </c>
      <c r="B22" s="68" t="s">
        <v>87</v>
      </c>
      <c r="C22" s="69" t="s">
        <v>88</v>
      </c>
      <c r="D22" s="61" t="s">
        <v>85</v>
      </c>
      <c r="E22" s="61" t="s">
        <v>86</v>
      </c>
      <c r="F22" s="62">
        <v>14237</v>
      </c>
      <c r="G22" s="63">
        <v>0.23</v>
      </c>
    </row>
    <row r="23" spans="1:7" ht="22.5" customHeight="1">
      <c r="A23" s="77">
        <v>22</v>
      </c>
      <c r="B23" s="68" t="s">
        <v>91</v>
      </c>
      <c r="C23" s="69" t="s">
        <v>92</v>
      </c>
      <c r="D23" s="61" t="s">
        <v>89</v>
      </c>
      <c r="E23" s="61" t="s">
        <v>90</v>
      </c>
      <c r="F23" s="62">
        <v>14234</v>
      </c>
      <c r="G23" s="63">
        <v>0.2</v>
      </c>
    </row>
    <row r="24" spans="1:7" ht="22.5" customHeight="1">
      <c r="A24" s="77">
        <v>23</v>
      </c>
      <c r="B24" s="68" t="s">
        <v>95</v>
      </c>
      <c r="C24" s="69" t="s">
        <v>96</v>
      </c>
      <c r="D24" s="61" t="s">
        <v>93</v>
      </c>
      <c r="E24" s="61" t="s">
        <v>94</v>
      </c>
      <c r="F24" s="62">
        <v>14076</v>
      </c>
      <c r="G24" s="63">
        <v>0.23</v>
      </c>
    </row>
    <row r="25" spans="1:7" ht="22.5" customHeight="1">
      <c r="A25" s="77">
        <v>24</v>
      </c>
      <c r="B25" s="68" t="s">
        <v>99</v>
      </c>
      <c r="C25" s="69" t="s">
        <v>100</v>
      </c>
      <c r="D25" s="61" t="s">
        <v>97</v>
      </c>
      <c r="E25" s="61" t="s">
        <v>98</v>
      </c>
      <c r="F25" s="62">
        <v>13796</v>
      </c>
      <c r="G25" s="63">
        <v>0.25</v>
      </c>
    </row>
    <row r="26" spans="1:7" ht="22.5" customHeight="1">
      <c r="A26" s="75">
        <v>25</v>
      </c>
      <c r="B26" s="68" t="s">
        <v>103</v>
      </c>
      <c r="C26" s="69" t="s">
        <v>104</v>
      </c>
      <c r="D26" s="61" t="s">
        <v>101</v>
      </c>
      <c r="E26" s="61" t="s">
        <v>102</v>
      </c>
      <c r="F26" s="62">
        <v>13705</v>
      </c>
      <c r="G26" s="63">
        <v>0.27</v>
      </c>
    </row>
    <row r="27" spans="1:7" ht="22.5" customHeight="1">
      <c r="A27" s="77">
        <v>26</v>
      </c>
      <c r="B27" s="68" t="s">
        <v>107</v>
      </c>
      <c r="C27" s="68" t="s">
        <v>108</v>
      </c>
      <c r="D27" s="61" t="s">
        <v>105</v>
      </c>
      <c r="E27" s="61" t="s">
        <v>106</v>
      </c>
      <c r="F27" s="62">
        <v>13170</v>
      </c>
      <c r="G27" s="63">
        <v>0.18</v>
      </c>
    </row>
    <row r="28" spans="1:7" ht="22.5" customHeight="1">
      <c r="A28" s="76">
        <v>27</v>
      </c>
      <c r="B28" s="68" t="s">
        <v>111</v>
      </c>
      <c r="C28" s="68" t="s">
        <v>112</v>
      </c>
      <c r="D28" s="61" t="s">
        <v>109</v>
      </c>
      <c r="E28" s="61" t="s">
        <v>110</v>
      </c>
      <c r="F28" s="62">
        <v>13143</v>
      </c>
      <c r="G28" s="63">
        <v>0.22</v>
      </c>
    </row>
    <row r="29" spans="1:7" ht="22.5" customHeight="1">
      <c r="A29" s="76">
        <v>28</v>
      </c>
      <c r="B29" s="68" t="s">
        <v>115</v>
      </c>
      <c r="C29" s="68" t="s">
        <v>116</v>
      </c>
      <c r="D29" s="61" t="s">
        <v>113</v>
      </c>
      <c r="E29" s="61" t="s">
        <v>114</v>
      </c>
      <c r="F29" s="62">
        <v>13079</v>
      </c>
      <c r="G29" s="63">
        <v>0.22</v>
      </c>
    </row>
    <row r="30" spans="1:7" ht="22.5" customHeight="1">
      <c r="A30" s="77">
        <v>29</v>
      </c>
      <c r="B30" s="68" t="s">
        <v>119</v>
      </c>
      <c r="C30" s="68" t="s">
        <v>120</v>
      </c>
      <c r="D30" s="61" t="s">
        <v>117</v>
      </c>
      <c r="E30" s="61" t="s">
        <v>118</v>
      </c>
      <c r="F30" s="62">
        <v>12764</v>
      </c>
      <c r="G30" s="63">
        <v>0.23</v>
      </c>
    </row>
    <row r="31" spans="1:7" ht="22.5" customHeight="1">
      <c r="A31" s="76">
        <v>30</v>
      </c>
      <c r="B31" s="68" t="s">
        <v>123</v>
      </c>
      <c r="C31" s="68" t="s">
        <v>124</v>
      </c>
      <c r="D31" s="61" t="s">
        <v>121</v>
      </c>
      <c r="E31" s="61" t="s">
        <v>122</v>
      </c>
      <c r="F31" s="62">
        <v>12410</v>
      </c>
      <c r="G31" s="63">
        <v>0.17</v>
      </c>
    </row>
    <row r="32" spans="1:7" ht="22.5" customHeight="1">
      <c r="A32" s="73">
        <v>31</v>
      </c>
      <c r="B32" s="68" t="s">
        <v>127</v>
      </c>
      <c r="C32" s="68" t="s">
        <v>128</v>
      </c>
      <c r="D32" s="61" t="s">
        <v>125</v>
      </c>
      <c r="E32" s="61" t="s">
        <v>126</v>
      </c>
      <c r="F32" s="62">
        <v>12292</v>
      </c>
      <c r="G32" s="63">
        <v>0.15</v>
      </c>
    </row>
    <row r="33" spans="1:7" ht="22.5" customHeight="1">
      <c r="A33" s="77">
        <v>32</v>
      </c>
      <c r="B33" s="68" t="s">
        <v>131</v>
      </c>
      <c r="C33" s="68" t="s">
        <v>132</v>
      </c>
      <c r="D33" s="61" t="s">
        <v>129</v>
      </c>
      <c r="E33" s="61" t="s">
        <v>130</v>
      </c>
      <c r="F33" s="62">
        <v>12185</v>
      </c>
      <c r="G33" s="63">
        <v>0.24</v>
      </c>
    </row>
    <row r="34" spans="1:7" ht="22.5" customHeight="1">
      <c r="A34" s="77">
        <v>33</v>
      </c>
      <c r="B34" s="68" t="s">
        <v>135</v>
      </c>
      <c r="C34" s="68" t="s">
        <v>136</v>
      </c>
      <c r="D34" s="61" t="s">
        <v>133</v>
      </c>
      <c r="E34" s="61" t="s">
        <v>134</v>
      </c>
      <c r="F34" s="62">
        <v>12174</v>
      </c>
      <c r="G34" s="63">
        <v>0.2</v>
      </c>
    </row>
    <row r="35" spans="1:7" ht="22.5" customHeight="1">
      <c r="A35" s="77">
        <v>34</v>
      </c>
      <c r="B35" s="68" t="s">
        <v>139</v>
      </c>
      <c r="C35" s="68" t="s">
        <v>140</v>
      </c>
      <c r="D35" s="61" t="s">
        <v>137</v>
      </c>
      <c r="E35" s="61" t="s">
        <v>138</v>
      </c>
      <c r="F35" s="62">
        <v>11824</v>
      </c>
      <c r="G35" s="63">
        <v>0.18</v>
      </c>
    </row>
    <row r="36" spans="1:7" ht="22.5" customHeight="1">
      <c r="A36" s="75">
        <v>35</v>
      </c>
      <c r="B36" s="68" t="s">
        <v>143</v>
      </c>
      <c r="C36" s="68" t="s">
        <v>144</v>
      </c>
      <c r="D36" s="61" t="s">
        <v>141</v>
      </c>
      <c r="E36" s="61" t="s">
        <v>142</v>
      </c>
      <c r="F36" s="62">
        <v>11699</v>
      </c>
      <c r="G36" s="63">
        <v>0.2</v>
      </c>
    </row>
    <row r="37" spans="1:7" ht="22.5" customHeight="1">
      <c r="A37" s="77">
        <v>36</v>
      </c>
      <c r="B37" s="68" t="s">
        <v>147</v>
      </c>
      <c r="C37" s="68" t="s">
        <v>148</v>
      </c>
      <c r="D37" s="61" t="s">
        <v>145</v>
      </c>
      <c r="E37" s="61" t="s">
        <v>146</v>
      </c>
      <c r="F37" s="62">
        <v>11696</v>
      </c>
      <c r="G37" s="63">
        <v>0.18</v>
      </c>
    </row>
    <row r="38" spans="1:7" ht="22.5" customHeight="1">
      <c r="A38" s="76">
        <v>37</v>
      </c>
      <c r="B38" s="68" t="s">
        <v>151</v>
      </c>
      <c r="C38" s="68" t="s">
        <v>152</v>
      </c>
      <c r="D38" s="61" t="s">
        <v>149</v>
      </c>
      <c r="E38" s="61" t="s">
        <v>150</v>
      </c>
      <c r="F38" s="62">
        <v>11658</v>
      </c>
      <c r="G38" s="63">
        <v>0.28999999999999798</v>
      </c>
    </row>
    <row r="39" spans="1:7" ht="22.5" customHeight="1">
      <c r="A39" s="76">
        <v>38</v>
      </c>
      <c r="B39" s="68" t="s">
        <v>155</v>
      </c>
      <c r="C39" s="68" t="s">
        <v>156</v>
      </c>
      <c r="D39" s="61" t="s">
        <v>153</v>
      </c>
      <c r="E39" s="61" t="s">
        <v>154</v>
      </c>
      <c r="F39" s="62">
        <v>11638</v>
      </c>
      <c r="G39" s="63">
        <v>0.22</v>
      </c>
    </row>
    <row r="40" spans="1:7" ht="22.5" customHeight="1">
      <c r="A40" s="77">
        <v>39</v>
      </c>
      <c r="B40" s="68" t="s">
        <v>159</v>
      </c>
      <c r="C40" s="68" t="s">
        <v>160</v>
      </c>
      <c r="D40" s="61" t="s">
        <v>157</v>
      </c>
      <c r="E40" s="61" t="s">
        <v>158</v>
      </c>
      <c r="F40" s="62">
        <v>11410</v>
      </c>
      <c r="G40" s="63">
        <v>0.26</v>
      </c>
    </row>
    <row r="41" spans="1:7" ht="22.5" customHeight="1">
      <c r="A41" s="76">
        <v>40</v>
      </c>
      <c r="B41" s="68" t="s">
        <v>163</v>
      </c>
      <c r="C41" s="68" t="s">
        <v>164</v>
      </c>
      <c r="D41" s="61" t="s">
        <v>161</v>
      </c>
      <c r="E41" s="61" t="s">
        <v>162</v>
      </c>
      <c r="F41" s="62">
        <v>11269</v>
      </c>
      <c r="G41" s="63">
        <v>0.18</v>
      </c>
    </row>
    <row r="42" spans="1:7" ht="22.5" customHeight="1">
      <c r="A42" s="73">
        <v>41</v>
      </c>
      <c r="B42" s="68" t="s">
        <v>167</v>
      </c>
      <c r="C42" s="68" t="s">
        <v>168</v>
      </c>
      <c r="D42" s="61" t="s">
        <v>165</v>
      </c>
      <c r="E42" s="61" t="s">
        <v>166</v>
      </c>
      <c r="F42" s="62">
        <v>11240</v>
      </c>
      <c r="G42" s="63">
        <v>0.21</v>
      </c>
    </row>
    <row r="43" spans="1:7" ht="22.5" customHeight="1">
      <c r="A43" s="77">
        <v>42</v>
      </c>
      <c r="B43" s="68" t="s">
        <v>171</v>
      </c>
      <c r="C43" s="68" t="s">
        <v>172</v>
      </c>
      <c r="D43" s="61" t="s">
        <v>169</v>
      </c>
      <c r="E43" s="61" t="s">
        <v>170</v>
      </c>
      <c r="F43" s="62">
        <v>11189</v>
      </c>
      <c r="G43" s="63">
        <v>0.18</v>
      </c>
    </row>
    <row r="44" spans="1:7" ht="22.5" customHeight="1">
      <c r="A44" s="77">
        <v>43</v>
      </c>
      <c r="B44" s="68" t="s">
        <v>175</v>
      </c>
      <c r="C44" s="68" t="s">
        <v>176</v>
      </c>
      <c r="D44" s="61" t="s">
        <v>173</v>
      </c>
      <c r="E44" s="61" t="s">
        <v>174</v>
      </c>
      <c r="F44" s="62">
        <v>10736</v>
      </c>
      <c r="G44" s="63">
        <v>0.14000000000000001</v>
      </c>
    </row>
    <row r="45" spans="1:7" ht="22.5" customHeight="1">
      <c r="A45" s="77">
        <v>44</v>
      </c>
      <c r="B45" s="68" t="s">
        <v>179</v>
      </c>
      <c r="C45" s="68" t="s">
        <v>180</v>
      </c>
      <c r="D45" s="61" t="s">
        <v>177</v>
      </c>
      <c r="E45" s="61" t="s">
        <v>178</v>
      </c>
      <c r="F45" s="62">
        <v>10726</v>
      </c>
      <c r="G45" s="63">
        <v>0.15</v>
      </c>
    </row>
    <row r="46" spans="1:7" ht="22.5" customHeight="1">
      <c r="A46" s="77">
        <v>45</v>
      </c>
      <c r="B46" s="68" t="s">
        <v>183</v>
      </c>
      <c r="C46" s="68" t="s">
        <v>184</v>
      </c>
      <c r="D46" s="61" t="s">
        <v>181</v>
      </c>
      <c r="E46" s="61" t="s">
        <v>182</v>
      </c>
      <c r="F46" s="62">
        <v>10649</v>
      </c>
      <c r="G46" s="63">
        <v>0.14000000000000001</v>
      </c>
    </row>
    <row r="47" spans="1:7" ht="22.5" customHeight="1">
      <c r="A47" s="77">
        <v>46</v>
      </c>
      <c r="B47" s="68" t="s">
        <v>187</v>
      </c>
      <c r="C47" s="68" t="s">
        <v>188</v>
      </c>
      <c r="D47" s="61" t="s">
        <v>185</v>
      </c>
      <c r="E47" s="61" t="s">
        <v>186</v>
      </c>
      <c r="F47" s="62">
        <v>10618</v>
      </c>
      <c r="G47" s="63">
        <v>0.17</v>
      </c>
    </row>
    <row r="48" spans="1:7" ht="22.5" customHeight="1">
      <c r="A48" s="75">
        <v>47</v>
      </c>
      <c r="B48" s="68" t="s">
        <v>191</v>
      </c>
      <c r="C48" s="68" t="s">
        <v>192</v>
      </c>
      <c r="D48" s="61" t="s">
        <v>189</v>
      </c>
      <c r="E48" s="61" t="s">
        <v>190</v>
      </c>
      <c r="F48" s="62">
        <v>10602</v>
      </c>
      <c r="G48" s="63">
        <v>0.17</v>
      </c>
    </row>
    <row r="49" spans="1:7" ht="22.5" customHeight="1">
      <c r="A49" s="77">
        <v>48</v>
      </c>
      <c r="B49" s="68" t="s">
        <v>195</v>
      </c>
      <c r="C49" s="68" t="s">
        <v>196</v>
      </c>
      <c r="D49" s="61" t="s">
        <v>193</v>
      </c>
      <c r="E49" s="61" t="s">
        <v>194</v>
      </c>
      <c r="F49" s="62">
        <v>10335</v>
      </c>
      <c r="G49" s="63">
        <v>0.17</v>
      </c>
    </row>
    <row r="50" spans="1:7" ht="22.5" customHeight="1">
      <c r="A50" s="76">
        <v>49</v>
      </c>
      <c r="B50" s="68" t="s">
        <v>199</v>
      </c>
      <c r="C50" s="68" t="s">
        <v>200</v>
      </c>
      <c r="D50" s="61" t="s">
        <v>197</v>
      </c>
      <c r="E50" s="61" t="s">
        <v>198</v>
      </c>
      <c r="F50" s="62">
        <v>9851</v>
      </c>
      <c r="G50" s="63">
        <v>0.15</v>
      </c>
    </row>
    <row r="51" spans="1:7" ht="22.5" customHeight="1">
      <c r="A51" s="76">
        <v>50</v>
      </c>
      <c r="B51" s="68" t="s">
        <v>203</v>
      </c>
      <c r="C51" s="68" t="s">
        <v>204</v>
      </c>
      <c r="D51" s="61" t="s">
        <v>201</v>
      </c>
      <c r="E51" s="61" t="s">
        <v>202</v>
      </c>
      <c r="F51" s="62">
        <v>9816</v>
      </c>
      <c r="G51" s="63">
        <v>0.1</v>
      </c>
    </row>
    <row r="52" spans="1:7" ht="22.5" customHeight="1">
      <c r="A52" s="77">
        <v>51</v>
      </c>
      <c r="B52" s="68" t="s">
        <v>207</v>
      </c>
      <c r="C52" s="68" t="s">
        <v>208</v>
      </c>
      <c r="D52" s="61" t="s">
        <v>205</v>
      </c>
      <c r="E52" s="61" t="s">
        <v>206</v>
      </c>
      <c r="F52" s="62">
        <v>9812</v>
      </c>
      <c r="G52" s="63">
        <v>0.17</v>
      </c>
    </row>
    <row r="53" spans="1:7" ht="22.5" customHeight="1">
      <c r="A53" s="76">
        <v>52</v>
      </c>
      <c r="B53" s="68" t="s">
        <v>211</v>
      </c>
      <c r="C53" s="68" t="s">
        <v>212</v>
      </c>
      <c r="D53" s="61" t="s">
        <v>209</v>
      </c>
      <c r="E53" s="61" t="s">
        <v>210</v>
      </c>
      <c r="F53" s="62">
        <v>9480</v>
      </c>
      <c r="G53" s="63">
        <v>0.18</v>
      </c>
    </row>
    <row r="54" spans="1:7" ht="22.5" customHeight="1">
      <c r="A54" s="73">
        <v>53</v>
      </c>
      <c r="B54" s="68" t="s">
        <v>215</v>
      </c>
      <c r="C54" s="68" t="s">
        <v>216</v>
      </c>
      <c r="D54" s="61" t="s">
        <v>213</v>
      </c>
      <c r="E54" s="61" t="s">
        <v>214</v>
      </c>
      <c r="F54" s="62">
        <v>9415</v>
      </c>
      <c r="G54" s="63">
        <v>0.15</v>
      </c>
    </row>
    <row r="55" spans="1:7" ht="22.5" customHeight="1">
      <c r="A55" s="77">
        <v>54</v>
      </c>
      <c r="B55" s="68" t="s">
        <v>219</v>
      </c>
      <c r="C55" s="68" t="s">
        <v>220</v>
      </c>
      <c r="D55" s="61" t="s">
        <v>217</v>
      </c>
      <c r="E55" s="61" t="s">
        <v>218</v>
      </c>
      <c r="F55" s="62">
        <v>9219</v>
      </c>
      <c r="G55" s="63">
        <v>0.14000000000000001</v>
      </c>
    </row>
    <row r="56" spans="1:7" ht="22.5" customHeight="1">
      <c r="A56" s="77">
        <v>55</v>
      </c>
      <c r="B56" s="68" t="s">
        <v>223</v>
      </c>
      <c r="C56" s="68" t="s">
        <v>224</v>
      </c>
      <c r="D56" s="61" t="s">
        <v>221</v>
      </c>
      <c r="E56" s="61" t="s">
        <v>222</v>
      </c>
      <c r="F56" s="62">
        <v>9151</v>
      </c>
      <c r="G56" s="63">
        <v>0.13</v>
      </c>
    </row>
    <row r="57" spans="1:7" ht="22.5" customHeight="1">
      <c r="A57" s="77">
        <v>56</v>
      </c>
      <c r="B57" s="68" t="s">
        <v>227</v>
      </c>
      <c r="C57" s="68" t="s">
        <v>228</v>
      </c>
      <c r="D57" s="61" t="s">
        <v>225</v>
      </c>
      <c r="E57" s="61" t="s">
        <v>226</v>
      </c>
      <c r="F57" s="62">
        <v>9107</v>
      </c>
      <c r="G57" s="63">
        <v>0.15</v>
      </c>
    </row>
    <row r="58" spans="1:7" ht="22.5" customHeight="1">
      <c r="A58" s="75">
        <v>57</v>
      </c>
      <c r="B58" s="68" t="s">
        <v>231</v>
      </c>
      <c r="C58" s="68" t="s">
        <v>232</v>
      </c>
      <c r="D58" s="61" t="s">
        <v>229</v>
      </c>
      <c r="E58" s="61" t="s">
        <v>230</v>
      </c>
      <c r="F58" s="62">
        <v>9097</v>
      </c>
      <c r="G58" s="63">
        <v>0.15</v>
      </c>
    </row>
    <row r="59" spans="1:7" ht="22.5" customHeight="1">
      <c r="A59" s="77">
        <v>58</v>
      </c>
      <c r="B59" s="68" t="s">
        <v>235</v>
      </c>
      <c r="C59" s="68" t="s">
        <v>236</v>
      </c>
      <c r="D59" s="61" t="s">
        <v>233</v>
      </c>
      <c r="E59" s="61" t="s">
        <v>234</v>
      </c>
      <c r="F59" s="62">
        <v>8802</v>
      </c>
      <c r="G59" s="63">
        <v>0.16</v>
      </c>
    </row>
    <row r="60" spans="1:7" ht="22.5" customHeight="1">
      <c r="A60" s="76">
        <v>59</v>
      </c>
      <c r="B60" s="68" t="s">
        <v>239</v>
      </c>
      <c r="C60" s="68" t="s">
        <v>240</v>
      </c>
      <c r="D60" s="61" t="s">
        <v>237</v>
      </c>
      <c r="E60" s="61" t="s">
        <v>238</v>
      </c>
      <c r="F60" s="62">
        <v>8591</v>
      </c>
      <c r="G60" s="63">
        <v>0.11</v>
      </c>
    </row>
    <row r="61" spans="1:7" ht="22.5" customHeight="1">
      <c r="A61" s="76">
        <v>60</v>
      </c>
      <c r="B61" s="68" t="s">
        <v>243</v>
      </c>
      <c r="C61" s="68" t="s">
        <v>244</v>
      </c>
      <c r="D61" s="61" t="s">
        <v>241</v>
      </c>
      <c r="E61" s="61" t="s">
        <v>242</v>
      </c>
      <c r="F61" s="62">
        <v>8406</v>
      </c>
      <c r="G61" s="63">
        <v>0.12</v>
      </c>
    </row>
    <row r="62" spans="1:7" ht="22.5" customHeight="1">
      <c r="A62" s="77">
        <v>61</v>
      </c>
      <c r="B62" s="68" t="s">
        <v>247</v>
      </c>
      <c r="C62" s="68" t="s">
        <v>248</v>
      </c>
      <c r="D62" s="61" t="s">
        <v>245</v>
      </c>
      <c r="E62" s="61" t="s">
        <v>246</v>
      </c>
      <c r="F62" s="62">
        <v>8068</v>
      </c>
      <c r="G62" s="63">
        <v>0.13</v>
      </c>
    </row>
    <row r="63" spans="1:7" ht="22.5" customHeight="1">
      <c r="A63" s="76">
        <v>62</v>
      </c>
      <c r="B63" s="68" t="s">
        <v>251</v>
      </c>
      <c r="C63" s="68" t="s">
        <v>252</v>
      </c>
      <c r="D63" s="61" t="s">
        <v>249</v>
      </c>
      <c r="E63" s="61" t="s">
        <v>250</v>
      </c>
      <c r="F63" s="62">
        <v>8062</v>
      </c>
      <c r="G63" s="63">
        <v>0.11</v>
      </c>
    </row>
    <row r="64" spans="1:7" ht="22.5" customHeight="1">
      <c r="A64" s="73">
        <v>63</v>
      </c>
      <c r="B64" s="68" t="s">
        <v>255</v>
      </c>
      <c r="C64" s="68" t="s">
        <v>256</v>
      </c>
      <c r="D64" s="61" t="s">
        <v>253</v>
      </c>
      <c r="E64" s="61" t="s">
        <v>254</v>
      </c>
      <c r="F64" s="62">
        <v>7974</v>
      </c>
      <c r="G64" s="63">
        <v>0.14000000000000001</v>
      </c>
    </row>
    <row r="65" spans="1:7" ht="22.5" customHeight="1">
      <c r="A65" s="77">
        <v>64</v>
      </c>
      <c r="B65" s="68" t="s">
        <v>259</v>
      </c>
      <c r="C65" s="68" t="s">
        <v>260</v>
      </c>
      <c r="D65" s="61" t="s">
        <v>257</v>
      </c>
      <c r="E65" s="61" t="s">
        <v>258</v>
      </c>
      <c r="F65" s="62">
        <v>7956</v>
      </c>
      <c r="G65" s="63">
        <v>0.14000000000000001</v>
      </c>
    </row>
    <row r="66" spans="1:7" ht="22.5" customHeight="1">
      <c r="A66" s="77">
        <v>65</v>
      </c>
      <c r="B66" s="68" t="s">
        <v>263</v>
      </c>
      <c r="C66" s="68" t="s">
        <v>264</v>
      </c>
      <c r="D66" s="61" t="s">
        <v>261</v>
      </c>
      <c r="E66" s="61" t="s">
        <v>262</v>
      </c>
      <c r="F66" s="62">
        <v>7844</v>
      </c>
      <c r="G66" s="63">
        <v>0.11</v>
      </c>
    </row>
    <row r="67" spans="1:7" ht="22.5" customHeight="1">
      <c r="A67" s="77">
        <v>66</v>
      </c>
      <c r="B67" s="68" t="s">
        <v>267</v>
      </c>
      <c r="C67" s="68" t="s">
        <v>268</v>
      </c>
      <c r="D67" s="61" t="s">
        <v>265</v>
      </c>
      <c r="E67" s="61" t="s">
        <v>266</v>
      </c>
      <c r="F67" s="62">
        <v>7636</v>
      </c>
      <c r="G67" s="63">
        <v>0.1</v>
      </c>
    </row>
    <row r="68" spans="1:7" ht="22.5" customHeight="1">
      <c r="A68" s="77">
        <v>67</v>
      </c>
      <c r="B68" s="68" t="s">
        <v>271</v>
      </c>
      <c r="C68" s="68" t="s">
        <v>272</v>
      </c>
      <c r="D68" s="61" t="s">
        <v>269</v>
      </c>
      <c r="E68" s="61" t="s">
        <v>270</v>
      </c>
      <c r="F68" s="62">
        <v>7446</v>
      </c>
      <c r="G68" s="63">
        <v>0.1</v>
      </c>
    </row>
    <row r="69" spans="1:7" ht="22.5" customHeight="1">
      <c r="A69" s="77">
        <v>68</v>
      </c>
      <c r="B69" s="68" t="s">
        <v>275</v>
      </c>
      <c r="C69" s="68" t="s">
        <v>276</v>
      </c>
      <c r="D69" s="61" t="s">
        <v>273</v>
      </c>
      <c r="E69" s="61" t="s">
        <v>274</v>
      </c>
      <c r="F69" s="62">
        <v>7389</v>
      </c>
      <c r="G69" s="63">
        <v>0.2</v>
      </c>
    </row>
    <row r="70" spans="1:7" ht="22.5" customHeight="1">
      <c r="A70" s="75">
        <v>69</v>
      </c>
      <c r="B70" s="68" t="s">
        <v>279</v>
      </c>
      <c r="C70" s="68" t="s">
        <v>280</v>
      </c>
      <c r="D70" s="61" t="s">
        <v>277</v>
      </c>
      <c r="E70" s="61" t="s">
        <v>278</v>
      </c>
      <c r="F70" s="62">
        <v>7254</v>
      </c>
      <c r="G70" s="63">
        <v>0.12</v>
      </c>
    </row>
    <row r="71" spans="1:7" ht="22.5" customHeight="1">
      <c r="A71" s="77">
        <v>70</v>
      </c>
      <c r="B71" s="68" t="s">
        <v>283</v>
      </c>
      <c r="C71" s="68" t="s">
        <v>284</v>
      </c>
      <c r="D71" s="61" t="s">
        <v>281</v>
      </c>
      <c r="E71" s="61" t="s">
        <v>282</v>
      </c>
      <c r="F71" s="62">
        <v>7185</v>
      </c>
      <c r="G71" s="63">
        <v>0.12</v>
      </c>
    </row>
    <row r="72" spans="1:7" ht="22.5" customHeight="1">
      <c r="A72" s="76">
        <v>71</v>
      </c>
      <c r="B72" s="68" t="s">
        <v>287</v>
      </c>
      <c r="C72" s="68" t="s">
        <v>288</v>
      </c>
      <c r="D72" s="61" t="s">
        <v>285</v>
      </c>
      <c r="E72" s="61" t="s">
        <v>286</v>
      </c>
      <c r="F72" s="62">
        <v>7162</v>
      </c>
      <c r="G72" s="63">
        <v>0.11</v>
      </c>
    </row>
    <row r="73" spans="1:7" ht="22.5" customHeight="1">
      <c r="A73" s="76">
        <v>72</v>
      </c>
      <c r="B73" s="68" t="s">
        <v>291</v>
      </c>
      <c r="C73" s="68" t="s">
        <v>292</v>
      </c>
      <c r="D73" s="61" t="s">
        <v>289</v>
      </c>
      <c r="E73" s="61" t="s">
        <v>290</v>
      </c>
      <c r="F73" s="62">
        <v>7076</v>
      </c>
      <c r="G73" s="63">
        <v>0.11</v>
      </c>
    </row>
    <row r="74" spans="1:7" ht="22.5" customHeight="1">
      <c r="A74" s="77">
        <v>73</v>
      </c>
      <c r="B74" s="68" t="s">
        <v>295</v>
      </c>
      <c r="C74" s="68" t="s">
        <v>296</v>
      </c>
      <c r="D74" s="61" t="s">
        <v>293</v>
      </c>
      <c r="E74" s="61" t="s">
        <v>294</v>
      </c>
      <c r="F74" s="62">
        <v>6940</v>
      </c>
      <c r="G74" s="63">
        <v>0.12</v>
      </c>
    </row>
    <row r="75" spans="1:7" ht="22.5" customHeight="1">
      <c r="A75" s="76">
        <v>74</v>
      </c>
      <c r="B75" s="68" t="s">
        <v>299</v>
      </c>
      <c r="C75" s="68" t="s">
        <v>300</v>
      </c>
      <c r="D75" s="61" t="s">
        <v>297</v>
      </c>
      <c r="E75" s="61" t="s">
        <v>298</v>
      </c>
      <c r="F75" s="62">
        <v>6730</v>
      </c>
      <c r="G75" s="63">
        <v>0.12</v>
      </c>
    </row>
    <row r="76" spans="1:7" ht="22.5" customHeight="1">
      <c r="A76" s="73">
        <v>75</v>
      </c>
      <c r="B76" s="68" t="s">
        <v>303</v>
      </c>
      <c r="C76" s="68" t="s">
        <v>304</v>
      </c>
      <c r="D76" s="61" t="s">
        <v>301</v>
      </c>
      <c r="E76" s="61" t="s">
        <v>302</v>
      </c>
      <c r="F76" s="62">
        <v>6691</v>
      </c>
      <c r="G76" s="63">
        <v>0.11</v>
      </c>
    </row>
    <row r="77" spans="1:7" ht="22.5" customHeight="1">
      <c r="A77" s="77">
        <v>76</v>
      </c>
      <c r="B77" s="68" t="s">
        <v>307</v>
      </c>
      <c r="C77" s="68" t="s">
        <v>308</v>
      </c>
      <c r="D77" s="61" t="s">
        <v>305</v>
      </c>
      <c r="E77" s="61" t="s">
        <v>306</v>
      </c>
      <c r="F77" s="62">
        <v>6647</v>
      </c>
      <c r="G77" s="63">
        <v>0.13</v>
      </c>
    </row>
    <row r="78" spans="1:7" ht="22.5" customHeight="1">
      <c r="A78" s="77">
        <v>77</v>
      </c>
      <c r="B78" s="68" t="s">
        <v>311</v>
      </c>
      <c r="C78" s="68" t="s">
        <v>312</v>
      </c>
      <c r="D78" s="61" t="s">
        <v>309</v>
      </c>
      <c r="E78" s="61" t="s">
        <v>310</v>
      </c>
      <c r="F78" s="62">
        <v>6633</v>
      </c>
      <c r="G78" s="63">
        <v>0.11</v>
      </c>
    </row>
    <row r="79" spans="1:7" ht="22.5" customHeight="1">
      <c r="A79" s="77">
        <v>78</v>
      </c>
      <c r="B79" s="68" t="s">
        <v>315</v>
      </c>
      <c r="C79" s="68" t="s">
        <v>316</v>
      </c>
      <c r="D79" s="61" t="s">
        <v>313</v>
      </c>
      <c r="E79" s="61" t="s">
        <v>314</v>
      </c>
      <c r="F79" s="62">
        <v>6526</v>
      </c>
      <c r="G79" s="63">
        <v>0.1</v>
      </c>
    </row>
    <row r="80" spans="1:7" ht="22.5" customHeight="1">
      <c r="A80" s="75">
        <v>79</v>
      </c>
      <c r="B80" s="68" t="s">
        <v>319</v>
      </c>
      <c r="C80" s="68" t="s">
        <v>320</v>
      </c>
      <c r="D80" s="61" t="s">
        <v>317</v>
      </c>
      <c r="E80" s="61" t="s">
        <v>318</v>
      </c>
      <c r="F80" s="62">
        <v>6520</v>
      </c>
      <c r="G80" s="63">
        <v>0.1</v>
      </c>
    </row>
    <row r="81" spans="1:7" ht="22.5" customHeight="1">
      <c r="A81" s="77">
        <v>80</v>
      </c>
      <c r="B81" s="68" t="s">
        <v>323</v>
      </c>
      <c r="C81" s="68" t="s">
        <v>324</v>
      </c>
      <c r="D81" s="61" t="s">
        <v>321</v>
      </c>
      <c r="E81" s="61" t="s">
        <v>322</v>
      </c>
      <c r="F81" s="62">
        <v>6517</v>
      </c>
      <c r="G81" s="63">
        <v>0.1</v>
      </c>
    </row>
    <row r="82" spans="1:7" ht="22.5" customHeight="1">
      <c r="A82" s="76">
        <v>81</v>
      </c>
      <c r="B82" s="68" t="s">
        <v>327</v>
      </c>
      <c r="C82" s="68" t="s">
        <v>328</v>
      </c>
      <c r="D82" s="61" t="s">
        <v>325</v>
      </c>
      <c r="E82" s="61" t="s">
        <v>326</v>
      </c>
      <c r="F82" s="62">
        <v>6502</v>
      </c>
      <c r="G82" s="63">
        <v>0.12</v>
      </c>
    </row>
    <row r="83" spans="1:7" ht="22.5" customHeight="1">
      <c r="A83" s="76">
        <v>82</v>
      </c>
      <c r="B83" s="68" t="s">
        <v>331</v>
      </c>
      <c r="C83" s="68" t="s">
        <v>332</v>
      </c>
      <c r="D83" s="61" t="s">
        <v>329</v>
      </c>
      <c r="E83" s="61" t="s">
        <v>330</v>
      </c>
      <c r="F83" s="62">
        <v>6452</v>
      </c>
      <c r="G83" s="63">
        <v>0.11</v>
      </c>
    </row>
    <row r="84" spans="1:7" ht="22.5" customHeight="1">
      <c r="A84" s="77">
        <v>83</v>
      </c>
      <c r="B84" s="68" t="s">
        <v>335</v>
      </c>
      <c r="C84" s="68" t="s">
        <v>336</v>
      </c>
      <c r="D84" s="61" t="s">
        <v>333</v>
      </c>
      <c r="E84" s="61" t="s">
        <v>334</v>
      </c>
      <c r="F84" s="62">
        <v>6389</v>
      </c>
      <c r="G84" s="63">
        <v>0.1</v>
      </c>
    </row>
    <row r="85" spans="1:7" ht="22.5" customHeight="1">
      <c r="A85" s="76">
        <v>84</v>
      </c>
      <c r="B85" s="68" t="s">
        <v>339</v>
      </c>
      <c r="C85" s="68" t="s">
        <v>340</v>
      </c>
      <c r="D85" s="61" t="s">
        <v>337</v>
      </c>
      <c r="E85" s="61" t="s">
        <v>338</v>
      </c>
      <c r="F85" s="62">
        <v>6368</v>
      </c>
      <c r="G85" s="63">
        <v>0.13</v>
      </c>
    </row>
    <row r="86" spans="1:7" ht="22.5" customHeight="1">
      <c r="A86" s="73">
        <v>85</v>
      </c>
      <c r="B86" s="68" t="s">
        <v>343</v>
      </c>
      <c r="C86" s="68" t="s">
        <v>344</v>
      </c>
      <c r="D86" s="61" t="s">
        <v>341</v>
      </c>
      <c r="E86" s="61" t="s">
        <v>342</v>
      </c>
      <c r="F86" s="62">
        <v>6319</v>
      </c>
      <c r="G86" s="63">
        <v>0.09</v>
      </c>
    </row>
    <row r="87" spans="1:7" ht="22.5" customHeight="1">
      <c r="A87" s="77">
        <v>86</v>
      </c>
      <c r="B87" s="68" t="s">
        <v>347</v>
      </c>
      <c r="C87" s="68" t="s">
        <v>348</v>
      </c>
      <c r="D87" s="61" t="s">
        <v>345</v>
      </c>
      <c r="E87" s="61" t="s">
        <v>346</v>
      </c>
      <c r="F87" s="62">
        <v>6243</v>
      </c>
      <c r="G87" s="63">
        <v>0.1</v>
      </c>
    </row>
    <row r="88" spans="1:7" ht="22.5" customHeight="1">
      <c r="A88" s="77">
        <v>87</v>
      </c>
      <c r="B88" s="68" t="s">
        <v>351</v>
      </c>
      <c r="C88" s="68" t="s">
        <v>352</v>
      </c>
      <c r="D88" s="61" t="s">
        <v>349</v>
      </c>
      <c r="E88" s="61" t="s">
        <v>350</v>
      </c>
      <c r="F88" s="62">
        <v>6162</v>
      </c>
      <c r="G88" s="63">
        <v>7.0000000000000007E-2</v>
      </c>
    </row>
    <row r="89" spans="1:7" ht="22.5" customHeight="1">
      <c r="A89" s="77">
        <v>88</v>
      </c>
      <c r="B89" s="68" t="s">
        <v>355</v>
      </c>
      <c r="C89" s="68" t="s">
        <v>356</v>
      </c>
      <c r="D89" s="61" t="s">
        <v>353</v>
      </c>
      <c r="E89" s="61" t="s">
        <v>354</v>
      </c>
      <c r="F89" s="62">
        <v>6109</v>
      </c>
      <c r="G89" s="63">
        <v>0.1</v>
      </c>
    </row>
    <row r="90" spans="1:7" ht="22.5" customHeight="1">
      <c r="A90" s="77">
        <v>89</v>
      </c>
      <c r="B90" s="68" t="s">
        <v>359</v>
      </c>
      <c r="C90" s="68" t="s">
        <v>360</v>
      </c>
      <c r="D90" s="61" t="s">
        <v>357</v>
      </c>
      <c r="E90" s="61" t="s">
        <v>358</v>
      </c>
      <c r="F90" s="62">
        <v>6093</v>
      </c>
      <c r="G90" s="63">
        <v>0.13</v>
      </c>
    </row>
    <row r="91" spans="1:7" ht="22.5" customHeight="1">
      <c r="A91" s="77">
        <v>90</v>
      </c>
      <c r="B91" s="68" t="s">
        <v>363</v>
      </c>
      <c r="C91" s="68" t="s">
        <v>364</v>
      </c>
      <c r="D91" s="61" t="s">
        <v>361</v>
      </c>
      <c r="E91" s="61" t="s">
        <v>362</v>
      </c>
      <c r="F91" s="62">
        <v>6070</v>
      </c>
      <c r="G91" s="63">
        <v>0.12</v>
      </c>
    </row>
    <row r="92" spans="1:7" ht="22.5" customHeight="1">
      <c r="A92" s="75">
        <v>91</v>
      </c>
      <c r="B92" s="68" t="s">
        <v>367</v>
      </c>
      <c r="C92" s="68" t="s">
        <v>368</v>
      </c>
      <c r="D92" s="61" t="s">
        <v>365</v>
      </c>
      <c r="E92" s="61" t="s">
        <v>366</v>
      </c>
      <c r="F92" s="62">
        <v>6059</v>
      </c>
      <c r="G92" s="63">
        <v>0.11</v>
      </c>
    </row>
    <row r="93" spans="1:7" ht="22.5" customHeight="1">
      <c r="A93" s="77">
        <v>92</v>
      </c>
      <c r="B93" s="68" t="s">
        <v>371</v>
      </c>
      <c r="C93" s="68" t="s">
        <v>372</v>
      </c>
      <c r="D93" s="61" t="s">
        <v>369</v>
      </c>
      <c r="E93" s="61" t="s">
        <v>370</v>
      </c>
      <c r="F93" s="62">
        <v>6031</v>
      </c>
      <c r="G93" s="63">
        <v>0.1</v>
      </c>
    </row>
    <row r="94" spans="1:7" ht="22.5" customHeight="1">
      <c r="A94" s="76">
        <v>93</v>
      </c>
      <c r="B94" s="68" t="s">
        <v>375</v>
      </c>
      <c r="C94" s="68" t="s">
        <v>376</v>
      </c>
      <c r="D94" s="61" t="s">
        <v>373</v>
      </c>
      <c r="E94" s="61" t="s">
        <v>374</v>
      </c>
      <c r="F94" s="62">
        <v>5991</v>
      </c>
      <c r="G94" s="63">
        <v>0.11</v>
      </c>
    </row>
    <row r="95" spans="1:7" ht="22.5" customHeight="1">
      <c r="A95" s="76">
        <v>94</v>
      </c>
      <c r="B95" s="68" t="s">
        <v>379</v>
      </c>
      <c r="C95" s="68" t="s">
        <v>380</v>
      </c>
      <c r="D95" s="61" t="s">
        <v>377</v>
      </c>
      <c r="E95" s="61" t="s">
        <v>378</v>
      </c>
      <c r="F95" s="62">
        <v>5970</v>
      </c>
      <c r="G95" s="63">
        <v>0.1</v>
      </c>
    </row>
    <row r="96" spans="1:7" ht="22.5" customHeight="1">
      <c r="A96" s="77">
        <v>95</v>
      </c>
      <c r="B96" s="68" t="s">
        <v>383</v>
      </c>
      <c r="C96" s="68" t="s">
        <v>384</v>
      </c>
      <c r="D96" s="61" t="s">
        <v>381</v>
      </c>
      <c r="E96" s="61" t="s">
        <v>382</v>
      </c>
      <c r="F96" s="62">
        <v>5951</v>
      </c>
      <c r="G96" s="63">
        <v>0.09</v>
      </c>
    </row>
    <row r="97" spans="1:7" ht="22.5" customHeight="1">
      <c r="A97" s="76">
        <v>96</v>
      </c>
      <c r="B97" s="68" t="s">
        <v>387</v>
      </c>
      <c r="C97" s="68" t="s">
        <v>388</v>
      </c>
      <c r="D97" s="61" t="s">
        <v>385</v>
      </c>
      <c r="E97" s="61" t="s">
        <v>386</v>
      </c>
      <c r="F97" s="62">
        <v>5822</v>
      </c>
      <c r="G97" s="63">
        <v>0.1</v>
      </c>
    </row>
    <row r="98" spans="1:7" ht="22.5" customHeight="1">
      <c r="A98" s="73">
        <v>97</v>
      </c>
      <c r="B98" s="68" t="s">
        <v>391</v>
      </c>
      <c r="C98" s="68" t="s">
        <v>392</v>
      </c>
      <c r="D98" s="61" t="s">
        <v>389</v>
      </c>
      <c r="E98" s="61" t="s">
        <v>390</v>
      </c>
      <c r="F98" s="62">
        <v>5727</v>
      </c>
      <c r="G98" s="63">
        <v>0.11</v>
      </c>
    </row>
    <row r="99" spans="1:7" ht="22.5" customHeight="1">
      <c r="A99" s="77">
        <v>98</v>
      </c>
      <c r="B99" s="68" t="s">
        <v>395</v>
      </c>
      <c r="C99" s="68" t="s">
        <v>396</v>
      </c>
      <c r="D99" s="61" t="s">
        <v>393</v>
      </c>
      <c r="E99" s="61" t="s">
        <v>394</v>
      </c>
      <c r="F99" s="62">
        <v>5713</v>
      </c>
      <c r="G99" s="63">
        <v>0.1</v>
      </c>
    </row>
    <row r="100" spans="1:7" ht="22.5" customHeight="1">
      <c r="A100" s="77">
        <v>99</v>
      </c>
      <c r="B100" s="68" t="s">
        <v>399</v>
      </c>
      <c r="C100" s="68" t="s">
        <v>400</v>
      </c>
      <c r="D100" s="61" t="s">
        <v>397</v>
      </c>
      <c r="E100" s="61" t="s">
        <v>398</v>
      </c>
      <c r="F100" s="62">
        <v>5690</v>
      </c>
      <c r="G100" s="63">
        <v>0.12</v>
      </c>
    </row>
    <row r="101" spans="1:7" ht="22.5" customHeight="1">
      <c r="A101" s="77">
        <v>100</v>
      </c>
      <c r="B101" s="68" t="s">
        <v>403</v>
      </c>
      <c r="C101" s="68" t="s">
        <v>404</v>
      </c>
      <c r="D101" s="61" t="s">
        <v>401</v>
      </c>
      <c r="E101" s="61" t="s">
        <v>402</v>
      </c>
      <c r="F101" s="62">
        <v>5592</v>
      </c>
      <c r="G101" s="63">
        <v>0.09</v>
      </c>
    </row>
    <row r="102" spans="1:7" ht="22.5" customHeight="1">
      <c r="A102" s="75">
        <v>101</v>
      </c>
      <c r="B102" s="68" t="s">
        <v>407</v>
      </c>
      <c r="C102" s="68" t="s">
        <v>408</v>
      </c>
      <c r="D102" s="61" t="s">
        <v>405</v>
      </c>
      <c r="E102" s="61" t="s">
        <v>406</v>
      </c>
      <c r="F102" s="62">
        <v>5438</v>
      </c>
      <c r="G102" s="63">
        <v>0.11</v>
      </c>
    </row>
    <row r="103" spans="1:7" ht="22.5" customHeight="1">
      <c r="A103" s="77">
        <v>102</v>
      </c>
      <c r="B103" s="68" t="s">
        <v>411</v>
      </c>
      <c r="C103" s="68" t="s">
        <v>412</v>
      </c>
      <c r="D103" s="61" t="s">
        <v>409</v>
      </c>
      <c r="E103" s="61" t="s">
        <v>410</v>
      </c>
      <c r="F103" s="62">
        <v>5411</v>
      </c>
      <c r="G103" s="63">
        <v>0.08</v>
      </c>
    </row>
    <row r="104" spans="1:7" ht="22.5" customHeight="1">
      <c r="A104" s="76">
        <v>103</v>
      </c>
      <c r="B104" s="68" t="s">
        <v>415</v>
      </c>
      <c r="C104" s="68" t="s">
        <v>416</v>
      </c>
      <c r="D104" s="61" t="s">
        <v>413</v>
      </c>
      <c r="E104" s="61" t="s">
        <v>414</v>
      </c>
      <c r="F104" s="62">
        <v>5376</v>
      </c>
      <c r="G104" s="63">
        <v>0.13</v>
      </c>
    </row>
    <row r="105" spans="1:7" ht="22.5" customHeight="1">
      <c r="A105" s="76">
        <v>104</v>
      </c>
      <c r="B105" s="68" t="s">
        <v>419</v>
      </c>
      <c r="C105" s="68" t="s">
        <v>420</v>
      </c>
      <c r="D105" s="61" t="s">
        <v>417</v>
      </c>
      <c r="E105" s="61" t="s">
        <v>418</v>
      </c>
      <c r="F105" s="62">
        <v>5074</v>
      </c>
      <c r="G105" s="63">
        <v>7.0000000000000007E-2</v>
      </c>
    </row>
    <row r="106" spans="1:7" ht="22.5" customHeight="1">
      <c r="A106" s="77">
        <v>105</v>
      </c>
      <c r="B106" s="68" t="s">
        <v>423</v>
      </c>
      <c r="C106" s="68" t="s">
        <v>424</v>
      </c>
      <c r="D106" s="61" t="s">
        <v>421</v>
      </c>
      <c r="E106" s="61" t="s">
        <v>422</v>
      </c>
      <c r="F106" s="62">
        <v>5025</v>
      </c>
      <c r="G106" s="63">
        <v>0.1</v>
      </c>
    </row>
    <row r="107" spans="1:7" ht="22.5" customHeight="1">
      <c r="A107" s="76">
        <v>106</v>
      </c>
      <c r="B107" s="68" t="s">
        <v>427</v>
      </c>
      <c r="C107" s="68" t="s">
        <v>428</v>
      </c>
      <c r="D107" s="61" t="s">
        <v>425</v>
      </c>
      <c r="E107" s="61" t="s">
        <v>426</v>
      </c>
      <c r="F107" s="62">
        <v>4915</v>
      </c>
      <c r="G107" s="63">
        <v>0.1</v>
      </c>
    </row>
    <row r="108" spans="1:7" ht="22.5" customHeight="1">
      <c r="A108" s="73">
        <v>107</v>
      </c>
      <c r="B108" s="68" t="s">
        <v>431</v>
      </c>
      <c r="C108" s="68" t="s">
        <v>432</v>
      </c>
      <c r="D108" s="61" t="s">
        <v>429</v>
      </c>
      <c r="E108" s="61" t="s">
        <v>430</v>
      </c>
      <c r="F108" s="62">
        <v>4885</v>
      </c>
      <c r="G108" s="63">
        <v>0.1</v>
      </c>
    </row>
    <row r="109" spans="1:7" ht="22.5" customHeight="1">
      <c r="A109" s="77">
        <v>108</v>
      </c>
      <c r="B109" s="68" t="s">
        <v>435</v>
      </c>
      <c r="C109" s="68" t="s">
        <v>436</v>
      </c>
      <c r="D109" s="61" t="s">
        <v>433</v>
      </c>
      <c r="E109" s="61" t="s">
        <v>434</v>
      </c>
      <c r="F109" s="62">
        <v>4813</v>
      </c>
      <c r="G109" s="63">
        <v>0.1</v>
      </c>
    </row>
    <row r="110" spans="1:7" ht="22.5" customHeight="1">
      <c r="A110" s="77">
        <v>109</v>
      </c>
      <c r="B110" s="68" t="s">
        <v>439</v>
      </c>
      <c r="C110" s="68" t="s">
        <v>440</v>
      </c>
      <c r="D110" s="61" t="s">
        <v>437</v>
      </c>
      <c r="E110" s="61" t="s">
        <v>438</v>
      </c>
      <c r="F110" s="62">
        <v>4791</v>
      </c>
      <c r="G110" s="63">
        <v>0.09</v>
      </c>
    </row>
    <row r="111" spans="1:7" ht="22.5" customHeight="1">
      <c r="A111" s="77">
        <v>110</v>
      </c>
      <c r="B111" s="68" t="s">
        <v>443</v>
      </c>
      <c r="C111" s="68" t="s">
        <v>444</v>
      </c>
      <c r="D111" s="61" t="s">
        <v>441</v>
      </c>
      <c r="E111" s="61" t="s">
        <v>442</v>
      </c>
      <c r="F111" s="62">
        <v>4728</v>
      </c>
      <c r="G111" s="63">
        <v>0.08</v>
      </c>
    </row>
    <row r="112" spans="1:7" ht="22.5" customHeight="1">
      <c r="A112" s="77">
        <v>111</v>
      </c>
      <c r="B112" s="68" t="s">
        <v>447</v>
      </c>
      <c r="C112" s="68" t="s">
        <v>448</v>
      </c>
      <c r="D112" s="61" t="s">
        <v>445</v>
      </c>
      <c r="E112" s="61" t="s">
        <v>446</v>
      </c>
      <c r="F112" s="62">
        <v>4592</v>
      </c>
      <c r="G112" s="63">
        <v>7.0000000000000007E-2</v>
      </c>
    </row>
    <row r="113" spans="1:7" ht="22.5" customHeight="1">
      <c r="A113" s="77">
        <v>112</v>
      </c>
      <c r="B113" s="68" t="s">
        <v>451</v>
      </c>
      <c r="C113" s="68" t="s">
        <v>452</v>
      </c>
      <c r="D113" s="61" t="s">
        <v>449</v>
      </c>
      <c r="E113" s="61" t="s">
        <v>450</v>
      </c>
      <c r="F113" s="62">
        <v>4484</v>
      </c>
      <c r="G113" s="63">
        <v>0.12</v>
      </c>
    </row>
    <row r="114" spans="1:7" ht="22.5" customHeight="1">
      <c r="A114" s="75">
        <v>113</v>
      </c>
      <c r="B114" s="68" t="s">
        <v>455</v>
      </c>
      <c r="C114" s="68" t="s">
        <v>456</v>
      </c>
      <c r="D114" s="61" t="s">
        <v>453</v>
      </c>
      <c r="E114" s="61" t="s">
        <v>454</v>
      </c>
      <c r="F114" s="62">
        <v>4269</v>
      </c>
      <c r="G114" s="63">
        <v>7.0000000000000007E-2</v>
      </c>
    </row>
    <row r="115" spans="1:7" ht="22.5" customHeight="1">
      <c r="A115" s="77">
        <v>114</v>
      </c>
      <c r="B115" s="68" t="s">
        <v>459</v>
      </c>
      <c r="C115" s="68" t="s">
        <v>460</v>
      </c>
      <c r="D115" s="61" t="s">
        <v>457</v>
      </c>
      <c r="E115" s="61" t="s">
        <v>458</v>
      </c>
      <c r="F115" s="62">
        <v>4235</v>
      </c>
      <c r="G115" s="63">
        <v>0.09</v>
      </c>
    </row>
    <row r="116" spans="1:7" ht="22.5" customHeight="1">
      <c r="A116" s="76">
        <v>115</v>
      </c>
      <c r="B116" s="68" t="s">
        <v>463</v>
      </c>
      <c r="C116" s="68" t="s">
        <v>464</v>
      </c>
      <c r="D116" s="61" t="s">
        <v>461</v>
      </c>
      <c r="E116" s="61" t="s">
        <v>462</v>
      </c>
      <c r="F116" s="62">
        <v>4198</v>
      </c>
      <c r="G116" s="63">
        <v>7.0000000000000007E-2</v>
      </c>
    </row>
    <row r="117" spans="1:7" ht="22.5" customHeight="1">
      <c r="A117" s="76">
        <v>116</v>
      </c>
      <c r="B117" s="68" t="s">
        <v>467</v>
      </c>
      <c r="C117" s="68" t="s">
        <v>468</v>
      </c>
      <c r="D117" s="61" t="s">
        <v>465</v>
      </c>
      <c r="E117" s="61" t="s">
        <v>466</v>
      </c>
      <c r="F117" s="62">
        <v>4103</v>
      </c>
      <c r="G117" s="63">
        <v>0.09</v>
      </c>
    </row>
    <row r="118" spans="1:7" ht="22.5" customHeight="1">
      <c r="A118" s="77">
        <v>117</v>
      </c>
      <c r="B118" s="68" t="s">
        <v>471</v>
      </c>
      <c r="C118" s="68" t="s">
        <v>472</v>
      </c>
      <c r="D118" s="61" t="s">
        <v>469</v>
      </c>
      <c r="E118" s="61" t="s">
        <v>470</v>
      </c>
      <c r="F118" s="62">
        <v>3954</v>
      </c>
      <c r="G118" s="63">
        <v>0.08</v>
      </c>
    </row>
    <row r="119" spans="1:7" ht="22.5" customHeight="1">
      <c r="A119" s="76">
        <v>118</v>
      </c>
      <c r="B119" s="68" t="s">
        <v>475</v>
      </c>
      <c r="C119" s="68" t="s">
        <v>476</v>
      </c>
      <c r="D119" s="61" t="s">
        <v>473</v>
      </c>
      <c r="E119" s="61" t="s">
        <v>474</v>
      </c>
      <c r="F119" s="62">
        <v>3783</v>
      </c>
      <c r="G119" s="63">
        <v>7.0000000000000007E-2</v>
      </c>
    </row>
    <row r="120" spans="1:7" ht="22.5" customHeight="1">
      <c r="A120" s="73">
        <v>119</v>
      </c>
      <c r="B120" s="68" t="s">
        <v>479</v>
      </c>
      <c r="C120" s="68" t="s">
        <v>480</v>
      </c>
      <c r="D120" s="61" t="s">
        <v>477</v>
      </c>
      <c r="E120" s="61" t="s">
        <v>478</v>
      </c>
      <c r="F120" s="62">
        <v>3764</v>
      </c>
      <c r="G120" s="63">
        <v>0.09</v>
      </c>
    </row>
    <row r="121" spans="1:7" ht="22.5" customHeight="1">
      <c r="A121" s="77">
        <v>120</v>
      </c>
      <c r="B121" s="68" t="s">
        <v>483</v>
      </c>
      <c r="C121" s="68" t="s">
        <v>484</v>
      </c>
      <c r="D121" s="61" t="s">
        <v>481</v>
      </c>
      <c r="E121" s="61" t="s">
        <v>482</v>
      </c>
      <c r="F121" s="62">
        <v>3699</v>
      </c>
      <c r="G121" s="63">
        <v>7.0000000000000007E-2</v>
      </c>
    </row>
    <row r="122" spans="1:7" ht="22.5" customHeight="1">
      <c r="A122" s="77">
        <v>121</v>
      </c>
      <c r="B122" s="68" t="s">
        <v>487</v>
      </c>
      <c r="C122" s="68" t="s">
        <v>488</v>
      </c>
      <c r="D122" s="61" t="s">
        <v>485</v>
      </c>
      <c r="E122" s="61" t="s">
        <v>486</v>
      </c>
      <c r="F122" s="62">
        <v>3671</v>
      </c>
      <c r="G122" s="63">
        <v>7.0000000000000007E-2</v>
      </c>
    </row>
    <row r="123" spans="1:7" ht="22.5" customHeight="1">
      <c r="A123" s="77">
        <v>122</v>
      </c>
      <c r="B123" s="68" t="s">
        <v>491</v>
      </c>
      <c r="C123" s="68" t="s">
        <v>492</v>
      </c>
      <c r="D123" s="61" t="s">
        <v>489</v>
      </c>
      <c r="E123" s="61" t="s">
        <v>490</v>
      </c>
      <c r="F123" s="62">
        <v>3601</v>
      </c>
      <c r="G123" s="63">
        <v>0.06</v>
      </c>
    </row>
    <row r="124" spans="1:7" ht="22.5" customHeight="1">
      <c r="A124" s="75">
        <v>123</v>
      </c>
      <c r="B124" s="68" t="s">
        <v>495</v>
      </c>
      <c r="C124" s="68" t="s">
        <v>496</v>
      </c>
      <c r="D124" s="61" t="s">
        <v>493</v>
      </c>
      <c r="E124" s="61" t="s">
        <v>494</v>
      </c>
      <c r="F124" s="62">
        <v>3541</v>
      </c>
      <c r="G124" s="63">
        <v>0.05</v>
      </c>
    </row>
    <row r="125" spans="1:7" ht="22.5" customHeight="1">
      <c r="A125" s="77">
        <v>124</v>
      </c>
      <c r="B125" s="68" t="s">
        <v>499</v>
      </c>
      <c r="C125" s="68" t="s">
        <v>500</v>
      </c>
      <c r="D125" s="61" t="s">
        <v>497</v>
      </c>
      <c r="E125" s="61" t="s">
        <v>498</v>
      </c>
      <c r="F125" s="62">
        <v>3525</v>
      </c>
      <c r="G125" s="63">
        <v>7.0000000000000007E-2</v>
      </c>
    </row>
    <row r="126" spans="1:7" ht="22.5" customHeight="1">
      <c r="A126" s="76">
        <v>125</v>
      </c>
      <c r="B126" s="68" t="s">
        <v>503</v>
      </c>
      <c r="C126" s="68" t="s">
        <v>504</v>
      </c>
      <c r="D126" s="61" t="s">
        <v>501</v>
      </c>
      <c r="E126" s="61" t="s">
        <v>502</v>
      </c>
      <c r="F126" s="62">
        <v>3508</v>
      </c>
      <c r="G126" s="63">
        <v>0.06</v>
      </c>
    </row>
    <row r="127" spans="1:7" ht="22.5" customHeight="1">
      <c r="A127" s="76">
        <v>126</v>
      </c>
      <c r="B127" s="68" t="s">
        <v>507</v>
      </c>
      <c r="C127" s="68" t="s">
        <v>508</v>
      </c>
      <c r="D127" s="61" t="s">
        <v>505</v>
      </c>
      <c r="E127" s="61" t="s">
        <v>506</v>
      </c>
      <c r="F127" s="62">
        <v>3428</v>
      </c>
      <c r="G127" s="63">
        <v>0.08</v>
      </c>
    </row>
    <row r="128" spans="1:7" ht="22.5" customHeight="1">
      <c r="A128" s="77">
        <v>127</v>
      </c>
      <c r="B128" s="68" t="s">
        <v>511</v>
      </c>
      <c r="C128" s="68" t="s">
        <v>512</v>
      </c>
      <c r="D128" s="61" t="s">
        <v>509</v>
      </c>
      <c r="E128" s="61" t="s">
        <v>510</v>
      </c>
      <c r="F128" s="62">
        <v>3394</v>
      </c>
      <c r="G128" s="63">
        <v>0.06</v>
      </c>
    </row>
    <row r="129" spans="1:7" ht="22.5" customHeight="1">
      <c r="A129" s="76">
        <v>128</v>
      </c>
      <c r="B129" s="68" t="s">
        <v>515</v>
      </c>
      <c r="C129" s="68" t="s">
        <v>516</v>
      </c>
      <c r="D129" s="61" t="s">
        <v>513</v>
      </c>
      <c r="E129" s="61" t="s">
        <v>514</v>
      </c>
      <c r="F129" s="62">
        <v>3386</v>
      </c>
      <c r="G129" s="63">
        <v>0.06</v>
      </c>
    </row>
    <row r="130" spans="1:7" ht="22.5" customHeight="1">
      <c r="A130" s="73">
        <v>129</v>
      </c>
      <c r="B130" s="68" t="s">
        <v>519</v>
      </c>
      <c r="C130" s="68" t="s">
        <v>520</v>
      </c>
      <c r="D130" s="61" t="s">
        <v>517</v>
      </c>
      <c r="E130" s="61" t="s">
        <v>518</v>
      </c>
      <c r="F130" s="62">
        <v>3202</v>
      </c>
      <c r="G130" s="63">
        <v>0.06</v>
      </c>
    </row>
    <row r="131" spans="1:7" ht="22.5" customHeight="1">
      <c r="A131" s="77">
        <v>130</v>
      </c>
      <c r="B131" s="68" t="s">
        <v>523</v>
      </c>
      <c r="C131" s="68" t="s">
        <v>524</v>
      </c>
      <c r="D131" s="61" t="s">
        <v>521</v>
      </c>
      <c r="E131" s="61" t="s">
        <v>522</v>
      </c>
      <c r="F131" s="62">
        <v>3185</v>
      </c>
      <c r="G131" s="63">
        <v>7.0000000000000007E-2</v>
      </c>
    </row>
    <row r="132" spans="1:7" ht="22.5" customHeight="1">
      <c r="A132" s="77">
        <v>131</v>
      </c>
      <c r="B132" s="68" t="s">
        <v>527</v>
      </c>
      <c r="C132" s="68" t="s">
        <v>528</v>
      </c>
      <c r="D132" s="61" t="s">
        <v>525</v>
      </c>
      <c r="E132" s="61" t="s">
        <v>526</v>
      </c>
      <c r="F132" s="62">
        <v>3141</v>
      </c>
      <c r="G132" s="63">
        <v>0.06</v>
      </c>
    </row>
    <row r="133" spans="1:7" ht="22.5" customHeight="1">
      <c r="A133" s="77">
        <v>132</v>
      </c>
      <c r="B133" s="68" t="s">
        <v>531</v>
      </c>
      <c r="C133" s="68" t="s">
        <v>532</v>
      </c>
      <c r="D133" s="61" t="s">
        <v>529</v>
      </c>
      <c r="E133" s="61" t="s">
        <v>530</v>
      </c>
      <c r="F133" s="62">
        <v>2889</v>
      </c>
      <c r="G133" s="63">
        <v>7.0000000000000007E-2</v>
      </c>
    </row>
    <row r="134" spans="1:7" ht="22.5" customHeight="1">
      <c r="A134" s="77">
        <v>133</v>
      </c>
      <c r="B134" s="68" t="s">
        <v>535</v>
      </c>
      <c r="C134" s="68" t="s">
        <v>536</v>
      </c>
      <c r="D134" s="61" t="s">
        <v>533</v>
      </c>
      <c r="E134" s="61" t="s">
        <v>534</v>
      </c>
      <c r="F134" s="62">
        <v>2792</v>
      </c>
      <c r="G134" s="63">
        <v>0.05</v>
      </c>
    </row>
    <row r="135" spans="1:7" ht="22.5" customHeight="1">
      <c r="A135" s="77">
        <v>134</v>
      </c>
      <c r="B135" s="68" t="s">
        <v>539</v>
      </c>
      <c r="C135" s="68" t="s">
        <v>540</v>
      </c>
      <c r="D135" s="61" t="s">
        <v>537</v>
      </c>
      <c r="E135" s="61" t="s">
        <v>538</v>
      </c>
      <c r="F135" s="62">
        <v>2784</v>
      </c>
      <c r="G135" s="63">
        <v>0.05</v>
      </c>
    </row>
    <row r="136" spans="1:7" ht="22.5" customHeight="1">
      <c r="A136" s="75">
        <v>135</v>
      </c>
      <c r="B136" s="68" t="s">
        <v>543</v>
      </c>
      <c r="C136" s="68" t="s">
        <v>544</v>
      </c>
      <c r="D136" s="61" t="s">
        <v>541</v>
      </c>
      <c r="E136" s="61" t="s">
        <v>542</v>
      </c>
      <c r="F136" s="62">
        <v>2579</v>
      </c>
      <c r="G136" s="63">
        <v>0.04</v>
      </c>
    </row>
    <row r="137" spans="1:7" ht="22.5" customHeight="1">
      <c r="A137" s="77">
        <v>136</v>
      </c>
      <c r="B137" s="68" t="s">
        <v>547</v>
      </c>
      <c r="C137" s="68" t="s">
        <v>548</v>
      </c>
      <c r="D137" s="61" t="s">
        <v>545</v>
      </c>
      <c r="E137" s="61" t="s">
        <v>546</v>
      </c>
      <c r="F137" s="62">
        <v>2514</v>
      </c>
      <c r="G137" s="63">
        <v>0.05</v>
      </c>
    </row>
    <row r="138" spans="1:7" ht="22.5" customHeight="1">
      <c r="A138" s="76">
        <v>137</v>
      </c>
      <c r="B138" s="68" t="s">
        <v>551</v>
      </c>
      <c r="C138" s="68" t="s">
        <v>552</v>
      </c>
      <c r="D138" s="61" t="s">
        <v>549</v>
      </c>
      <c r="E138" s="61" t="s">
        <v>550</v>
      </c>
      <c r="F138" s="62">
        <v>2457</v>
      </c>
      <c r="G138" s="63">
        <v>0.05</v>
      </c>
    </row>
    <row r="139" spans="1:7" ht="22.5" customHeight="1">
      <c r="A139" s="76">
        <v>138</v>
      </c>
      <c r="B139" s="68" t="s">
        <v>555</v>
      </c>
      <c r="C139" s="68" t="s">
        <v>556</v>
      </c>
      <c r="D139" s="61" t="s">
        <v>553</v>
      </c>
      <c r="E139" s="61" t="s">
        <v>554</v>
      </c>
      <c r="F139" s="62">
        <v>2445</v>
      </c>
      <c r="G139" s="63">
        <v>0.04</v>
      </c>
    </row>
    <row r="140" spans="1:7" ht="22.5" customHeight="1">
      <c r="A140" s="77">
        <v>139</v>
      </c>
      <c r="B140" s="68" t="s">
        <v>559</v>
      </c>
      <c r="C140" s="68" t="s">
        <v>560</v>
      </c>
      <c r="D140" s="61" t="s">
        <v>557</v>
      </c>
      <c r="E140" s="61" t="s">
        <v>558</v>
      </c>
      <c r="F140" s="62">
        <v>2220</v>
      </c>
      <c r="G140" s="63">
        <v>0.04</v>
      </c>
    </row>
    <row r="141" spans="1:7" ht="22.5" customHeight="1">
      <c r="A141" s="76">
        <v>140</v>
      </c>
      <c r="B141" s="68" t="s">
        <v>563</v>
      </c>
      <c r="C141" s="68" t="s">
        <v>564</v>
      </c>
      <c r="D141" s="61" t="s">
        <v>561</v>
      </c>
      <c r="E141" s="61" t="s">
        <v>562</v>
      </c>
      <c r="F141" s="62">
        <v>2144</v>
      </c>
      <c r="G141" s="63">
        <v>0.03</v>
      </c>
    </row>
    <row r="142" spans="1:7" ht="22.5" customHeight="1">
      <c r="A142" s="73">
        <v>141</v>
      </c>
      <c r="B142" s="68" t="s">
        <v>567</v>
      </c>
      <c r="C142" s="68" t="s">
        <v>568</v>
      </c>
      <c r="D142" s="61" t="s">
        <v>565</v>
      </c>
      <c r="E142" s="61" t="s">
        <v>566</v>
      </c>
      <c r="F142" s="62">
        <v>2039</v>
      </c>
      <c r="G142" s="63">
        <v>0.03</v>
      </c>
    </row>
    <row r="143" spans="1:7" ht="22.5" customHeight="1">
      <c r="A143" s="77">
        <v>142</v>
      </c>
      <c r="B143" s="68" t="s">
        <v>571</v>
      </c>
      <c r="C143" s="68" t="s">
        <v>572</v>
      </c>
      <c r="D143" s="61" t="s">
        <v>569</v>
      </c>
      <c r="E143" s="61" t="s">
        <v>570</v>
      </c>
      <c r="F143" s="62">
        <v>1976</v>
      </c>
      <c r="G143" s="63">
        <v>0.04</v>
      </c>
    </row>
    <row r="144" spans="1:7" ht="22.5" customHeight="1">
      <c r="A144" s="77">
        <v>143</v>
      </c>
      <c r="B144" s="68" t="s">
        <v>575</v>
      </c>
      <c r="C144" s="68" t="s">
        <v>576</v>
      </c>
      <c r="D144" s="61" t="s">
        <v>573</v>
      </c>
      <c r="E144" s="61" t="s">
        <v>574</v>
      </c>
      <c r="F144" s="62">
        <v>1968</v>
      </c>
      <c r="G144" s="63">
        <v>0.02</v>
      </c>
    </row>
    <row r="145" spans="1:7" ht="22.5" customHeight="1">
      <c r="A145" s="77">
        <v>144</v>
      </c>
      <c r="B145" s="68" t="s">
        <v>579</v>
      </c>
      <c r="C145" s="68" t="s">
        <v>580</v>
      </c>
      <c r="D145" s="61" t="s">
        <v>577</v>
      </c>
      <c r="E145" s="61" t="s">
        <v>578</v>
      </c>
      <c r="F145" s="62">
        <v>1938</v>
      </c>
      <c r="G145" s="63">
        <v>0.03</v>
      </c>
    </row>
    <row r="146" spans="1:7" ht="22.5" customHeight="1">
      <c r="A146" s="75">
        <v>145</v>
      </c>
      <c r="B146" s="68" t="s">
        <v>583</v>
      </c>
      <c r="C146" s="68" t="s">
        <v>584</v>
      </c>
      <c r="D146" s="61" t="s">
        <v>581</v>
      </c>
      <c r="E146" s="61" t="s">
        <v>582</v>
      </c>
      <c r="F146" s="62">
        <v>1877</v>
      </c>
      <c r="G146" s="63">
        <v>0.03</v>
      </c>
    </row>
    <row r="147" spans="1:7" ht="22.5" customHeight="1">
      <c r="A147" s="77">
        <v>146</v>
      </c>
      <c r="B147" s="68" t="s">
        <v>587</v>
      </c>
      <c r="C147" s="68" t="s">
        <v>588</v>
      </c>
      <c r="D147" s="61" t="s">
        <v>585</v>
      </c>
      <c r="E147" s="61" t="s">
        <v>586</v>
      </c>
      <c r="F147" s="62">
        <v>1698</v>
      </c>
      <c r="G147" s="63">
        <v>0.03</v>
      </c>
    </row>
    <row r="148" spans="1:7" ht="22.5" customHeight="1">
      <c r="A148" s="76">
        <v>147</v>
      </c>
      <c r="B148" s="68" t="s">
        <v>591</v>
      </c>
      <c r="C148" s="68" t="s">
        <v>592</v>
      </c>
      <c r="D148" s="61" t="s">
        <v>589</v>
      </c>
      <c r="E148" s="61" t="s">
        <v>590</v>
      </c>
      <c r="F148" s="62">
        <v>1246</v>
      </c>
      <c r="G148" s="63">
        <v>0.02</v>
      </c>
    </row>
    <row r="149" spans="1:7" ht="22.5" customHeight="1">
      <c r="A149" s="76">
        <v>148</v>
      </c>
      <c r="B149" s="68" t="s">
        <v>595</v>
      </c>
      <c r="C149" s="68" t="s">
        <v>596</v>
      </c>
      <c r="D149" s="61" t="s">
        <v>593</v>
      </c>
      <c r="E149" s="61" t="s">
        <v>594</v>
      </c>
      <c r="F149" s="62">
        <v>1096</v>
      </c>
      <c r="G149" s="63">
        <v>0.03</v>
      </c>
    </row>
    <row r="150" spans="1:7" ht="22.5" customHeight="1">
      <c r="A150" s="77">
        <v>149</v>
      </c>
      <c r="B150" s="68" t="s">
        <v>599</v>
      </c>
      <c r="C150" s="68" t="s">
        <v>600</v>
      </c>
      <c r="D150" s="61" t="s">
        <v>597</v>
      </c>
      <c r="E150" s="61" t="s">
        <v>598</v>
      </c>
      <c r="F150" s="62">
        <v>1048</v>
      </c>
      <c r="G150" s="63">
        <v>0.01</v>
      </c>
    </row>
    <row r="151" spans="1:7" ht="22.5" customHeight="1">
      <c r="A151" s="76">
        <v>150</v>
      </c>
      <c r="B151" s="68" t="s">
        <v>603</v>
      </c>
      <c r="C151" s="68" t="s">
        <v>604</v>
      </c>
      <c r="D151" s="61" t="s">
        <v>601</v>
      </c>
      <c r="E151" s="61" t="s">
        <v>602</v>
      </c>
      <c r="F151" s="64">
        <v>942</v>
      </c>
      <c r="G151" s="63">
        <v>0.01</v>
      </c>
    </row>
    <row r="152" spans="1:7" ht="22.5" customHeight="1">
      <c r="A152" s="78"/>
      <c r="B152" s="69"/>
      <c r="C152" s="69"/>
      <c r="D152" s="69"/>
      <c r="E152" s="69"/>
      <c r="F152" s="70"/>
      <c r="G152" s="70"/>
    </row>
    <row r="153" spans="1:7" ht="22.5" customHeight="1">
      <c r="A153" s="79"/>
      <c r="B153" s="69"/>
      <c r="C153" s="69"/>
      <c r="D153" s="69"/>
      <c r="E153" s="69"/>
      <c r="F153" s="70"/>
      <c r="G153" s="70"/>
    </row>
    <row r="154" spans="1:7" ht="22.5" customHeight="1">
      <c r="A154" s="79"/>
      <c r="B154" s="69"/>
      <c r="C154" s="69"/>
      <c r="D154" s="69"/>
      <c r="E154" s="69"/>
      <c r="F154" s="70"/>
      <c r="G154" s="70"/>
    </row>
    <row r="155" spans="1:7" ht="22.5" customHeight="1">
      <c r="A155" s="79"/>
      <c r="B155" s="69"/>
      <c r="C155" s="69"/>
      <c r="D155" s="69"/>
      <c r="E155" s="69"/>
      <c r="F155" s="70"/>
      <c r="G155" s="70"/>
    </row>
    <row r="156" spans="1:7" ht="22.5" customHeight="1">
      <c r="A156" s="79"/>
      <c r="B156" s="69"/>
      <c r="C156" s="69"/>
      <c r="D156" s="69"/>
      <c r="E156" s="69"/>
      <c r="F156" s="70"/>
      <c r="G156" s="70"/>
    </row>
    <row r="157" spans="1:7" ht="22.5" customHeight="1">
      <c r="A157" s="79"/>
      <c r="B157" s="69"/>
      <c r="C157" s="69"/>
      <c r="D157" s="69"/>
      <c r="E157" s="69"/>
      <c r="F157" s="70"/>
      <c r="G157" s="70"/>
    </row>
    <row r="158" spans="1:7" ht="22.5" customHeight="1">
      <c r="A158" s="80"/>
      <c r="B158" s="69"/>
      <c r="C158" s="69"/>
      <c r="D158" s="69"/>
      <c r="E158" s="69"/>
      <c r="F158" s="70"/>
      <c r="G158" s="70"/>
    </row>
    <row r="159" spans="1:7" ht="22.5" customHeight="1">
      <c r="A159" s="79"/>
      <c r="B159" s="69"/>
      <c r="C159" s="69"/>
      <c r="D159" s="69"/>
      <c r="E159" s="69"/>
      <c r="F159" s="70"/>
      <c r="G159" s="70"/>
    </row>
    <row r="160" spans="1:7" ht="22.5" customHeight="1">
      <c r="A160" s="81"/>
      <c r="B160" s="69"/>
      <c r="C160" s="69"/>
      <c r="D160" s="69"/>
      <c r="E160" s="69"/>
      <c r="F160" s="70"/>
      <c r="G160" s="70"/>
    </row>
    <row r="161" spans="1:7" ht="22.5" customHeight="1">
      <c r="A161" s="81"/>
      <c r="B161" s="69"/>
      <c r="C161" s="69"/>
      <c r="D161" s="69"/>
      <c r="E161" s="69"/>
      <c r="F161" s="71"/>
      <c r="G161" s="70"/>
    </row>
    <row r="162" spans="1:7" ht="15.75" customHeight="1">
      <c r="A162" s="79"/>
    </row>
    <row r="163" spans="1:7" ht="15.75" customHeight="1">
      <c r="A163" s="81"/>
    </row>
    <row r="164" spans="1:7" ht="15.75" customHeight="1">
      <c r="A164" s="78"/>
    </row>
    <row r="165" spans="1:7" ht="15.75" customHeight="1">
      <c r="A165" s="79"/>
    </row>
    <row r="166" spans="1:7" ht="15.75" customHeight="1">
      <c r="A166" s="79"/>
    </row>
    <row r="167" spans="1:7" ht="15.75" customHeight="1">
      <c r="A167" s="79"/>
    </row>
    <row r="168" spans="1:7" ht="15.75" customHeight="1">
      <c r="A168" s="80"/>
    </row>
    <row r="169" spans="1:7" ht="15.75" customHeight="1">
      <c r="A169" s="79"/>
    </row>
    <row r="170" spans="1:7" ht="15.75" customHeight="1">
      <c r="A170" s="81"/>
    </row>
    <row r="171" spans="1:7" ht="15.75" customHeight="1">
      <c r="A171" s="81"/>
    </row>
    <row r="172" spans="1:7" ht="15.75" customHeight="1">
      <c r="A172" s="79"/>
    </row>
    <row r="173" spans="1:7" ht="15.75" customHeight="1">
      <c r="A173" s="81"/>
    </row>
    <row r="174" spans="1:7" ht="15.75" customHeight="1">
      <c r="A174" s="78"/>
    </row>
    <row r="175" spans="1:7" ht="15.75" customHeight="1">
      <c r="A175" s="79"/>
    </row>
    <row r="176" spans="1:7" ht="15.75" customHeight="1">
      <c r="A176" s="79"/>
    </row>
    <row r="177" spans="1:1" ht="15.75" customHeight="1">
      <c r="A177" s="79"/>
    </row>
  </sheetData>
  <autoFilter ref="A1:G15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2"/>
  <sheetViews>
    <sheetView topLeftCell="B1" workbookViewId="0"/>
  </sheetViews>
  <sheetFormatPr defaultColWidth="17.28515625" defaultRowHeight="15.75" customHeight="1"/>
  <cols>
    <col min="1" max="1" width="0" hidden="1" customWidth="1"/>
    <col min="2" max="4" width="17.140625" customWidth="1"/>
    <col min="5" max="5" width="18.28515625" customWidth="1"/>
    <col min="6" max="6" width="17.140625" customWidth="1"/>
    <col min="7" max="7" width="9" hidden="1" customWidth="1"/>
    <col min="8" max="8" width="11.85546875" hidden="1" customWidth="1"/>
    <col min="9" max="9" width="9.85546875" hidden="1" customWidth="1"/>
    <col min="10" max="11" width="0" hidden="1" customWidth="1"/>
    <col min="12" max="13" width="17.140625" customWidth="1"/>
    <col min="14" max="14" width="40.42578125" customWidth="1"/>
    <col min="15" max="15" width="28.85546875" customWidth="1"/>
    <col min="16" max="17" width="25.42578125" customWidth="1"/>
    <col min="18" max="18" width="17.140625" customWidth="1"/>
    <col min="19" max="19" width="20.28515625" customWidth="1"/>
    <col min="20" max="20" width="24.5703125" customWidth="1"/>
    <col min="21" max="21" width="17.140625" customWidth="1"/>
    <col min="22" max="22" width="17.5703125" customWidth="1"/>
    <col min="23" max="23" width="17.140625" customWidth="1"/>
  </cols>
  <sheetData>
    <row r="1" spans="1:23" ht="45" customHeight="1">
      <c r="A1" s="40"/>
      <c r="B1" s="1"/>
      <c r="C1" s="1"/>
      <c r="D1" s="1"/>
      <c r="E1" s="2"/>
      <c r="F1" s="2"/>
      <c r="G1" s="2"/>
      <c r="H1" s="2"/>
      <c r="I1" s="1"/>
      <c r="J1" s="8" t="s">
        <v>605</v>
      </c>
      <c r="K1" s="2" t="s">
        <v>606</v>
      </c>
      <c r="L1" s="4" t="s">
        <v>607</v>
      </c>
      <c r="M1" s="4" t="s">
        <v>608</v>
      </c>
      <c r="N1" s="5" t="s">
        <v>609</v>
      </c>
      <c r="O1" s="4" t="s">
        <v>610</v>
      </c>
      <c r="P1" s="5" t="s">
        <v>611</v>
      </c>
      <c r="Q1" s="4" t="s">
        <v>612</v>
      </c>
      <c r="R1" s="6" t="s">
        <v>613</v>
      </c>
      <c r="S1" s="7" t="s">
        <v>614</v>
      </c>
      <c r="T1" s="6" t="s">
        <v>615</v>
      </c>
      <c r="U1" s="22" t="s">
        <v>616</v>
      </c>
      <c r="V1" s="21" t="s">
        <v>617</v>
      </c>
      <c r="W1" s="1"/>
    </row>
    <row r="2" spans="1:23" ht="22.5" customHeight="1">
      <c r="A2" s="40"/>
      <c r="B2" s="1"/>
      <c r="C2" s="1"/>
      <c r="D2" s="1"/>
      <c r="E2" s="2"/>
      <c r="F2" s="2"/>
      <c r="G2" s="2"/>
      <c r="H2" s="2"/>
      <c r="I2" s="1"/>
      <c r="J2" s="8" t="s">
        <v>618</v>
      </c>
      <c r="K2" s="9" t="s">
        <v>619</v>
      </c>
      <c r="L2" s="10" t="s">
        <v>620</v>
      </c>
      <c r="M2" s="41"/>
      <c r="N2" s="40"/>
      <c r="O2" s="10"/>
      <c r="P2" s="1"/>
      <c r="Q2" s="12"/>
      <c r="R2" s="13"/>
      <c r="S2" s="14"/>
      <c r="T2" s="12"/>
      <c r="U2" s="1"/>
      <c r="V2" s="12"/>
      <c r="W2" s="1"/>
    </row>
    <row r="3" spans="1:23" ht="45" customHeight="1">
      <c r="A3" s="40"/>
      <c r="B3" s="1"/>
      <c r="C3" s="1"/>
      <c r="D3" s="1"/>
      <c r="E3" s="15"/>
      <c r="F3" s="15"/>
      <c r="G3" s="2"/>
      <c r="H3" s="16"/>
      <c r="I3" s="1"/>
      <c r="J3" s="8" t="s">
        <v>621</v>
      </c>
      <c r="K3" s="9" t="s">
        <v>622</v>
      </c>
      <c r="L3" s="10" t="s">
        <v>623</v>
      </c>
      <c r="M3" s="10" t="s">
        <v>624</v>
      </c>
      <c r="N3" s="9" t="s">
        <v>625</v>
      </c>
      <c r="O3" s="10" t="s">
        <v>626</v>
      </c>
      <c r="P3" s="9" t="s">
        <v>627</v>
      </c>
      <c r="Q3" s="10" t="s">
        <v>628</v>
      </c>
      <c r="R3" s="13" t="s">
        <v>629</v>
      </c>
      <c r="S3" s="14" t="s">
        <v>630</v>
      </c>
      <c r="T3" s="13" t="s">
        <v>631</v>
      </c>
      <c r="U3" s="1"/>
      <c r="V3" s="13" t="s">
        <v>632</v>
      </c>
      <c r="W3" s="1"/>
    </row>
    <row r="4" spans="1:23" ht="22.5" customHeight="1">
      <c r="A4" s="40"/>
      <c r="B4" s="1"/>
      <c r="C4" s="1"/>
      <c r="D4" s="1"/>
      <c r="E4" s="40"/>
      <c r="F4" s="40"/>
      <c r="G4" s="2"/>
      <c r="H4" s="15"/>
      <c r="I4" s="1"/>
      <c r="J4" s="8" t="s">
        <v>633</v>
      </c>
      <c r="K4" s="2"/>
      <c r="L4" s="17"/>
      <c r="M4" s="17"/>
      <c r="N4" s="18">
        <v>3000</v>
      </c>
      <c r="O4" s="4" t="s">
        <v>634</v>
      </c>
      <c r="P4" s="18">
        <v>560</v>
      </c>
      <c r="Q4" s="4" t="s">
        <v>635</v>
      </c>
      <c r="R4" s="19">
        <v>1.25</v>
      </c>
      <c r="S4" s="20">
        <v>2.5</v>
      </c>
      <c r="T4" s="12"/>
      <c r="U4" s="1"/>
      <c r="V4" s="12"/>
      <c r="W4" s="1"/>
    </row>
    <row r="5" spans="1:23" ht="45" customHeight="1">
      <c r="A5" s="11" t="s">
        <v>636</v>
      </c>
      <c r="B5" s="8"/>
      <c r="C5" s="8"/>
      <c r="D5" s="8" t="s">
        <v>637</v>
      </c>
      <c r="E5" s="42" t="s">
        <v>638</v>
      </c>
      <c r="F5" s="42" t="s">
        <v>639</v>
      </c>
      <c r="G5" s="42" t="s">
        <v>640</v>
      </c>
      <c r="H5" s="42"/>
      <c r="I5" s="42" t="s">
        <v>641</v>
      </c>
      <c r="J5" s="43" t="s">
        <v>642</v>
      </c>
      <c r="K5" s="2"/>
      <c r="L5" s="17"/>
      <c r="M5" s="17"/>
      <c r="N5" s="33" t="s">
        <v>643</v>
      </c>
      <c r="O5" s="32"/>
      <c r="P5" s="33" t="s">
        <v>644</v>
      </c>
      <c r="Q5" s="32"/>
      <c r="R5" s="32" t="s">
        <v>645</v>
      </c>
      <c r="S5" s="33" t="s">
        <v>646</v>
      </c>
      <c r="T5" s="17" t="s">
        <v>647</v>
      </c>
      <c r="U5" s="1"/>
      <c r="V5" s="12"/>
      <c r="W5" s="1"/>
    </row>
    <row r="6" spans="1:23" ht="22.5" hidden="1" customHeight="1">
      <c r="A6" s="24" t="s">
        <v>648</v>
      </c>
      <c r="B6" s="24" t="s">
        <v>649</v>
      </c>
      <c r="C6" s="24" t="s">
        <v>650</v>
      </c>
      <c r="D6" s="24" t="s">
        <v>651</v>
      </c>
      <c r="E6" s="25">
        <v>7636</v>
      </c>
      <c r="F6" s="36">
        <v>76299</v>
      </c>
      <c r="G6" s="44"/>
      <c r="H6" s="27"/>
      <c r="I6" s="28">
        <v>0.1</v>
      </c>
      <c r="J6" s="45"/>
      <c r="K6" s="2"/>
      <c r="L6" s="17">
        <f t="shared" ref="L6:L37" si="0">E6</f>
        <v>7636</v>
      </c>
      <c r="M6" s="17">
        <f>I6</f>
        <v>0.1</v>
      </c>
      <c r="N6" s="31">
        <f t="shared" ref="N6:N37" si="1">N$4*S6</f>
        <v>57270000</v>
      </c>
      <c r="O6" s="30"/>
      <c r="P6" s="31">
        <f t="shared" ref="P6:P37" si="2">P$4*$E6</f>
        <v>4276160</v>
      </c>
      <c r="Q6" s="30"/>
      <c r="R6" s="32">
        <f t="shared" ref="R6:R37" si="3">R$4*S6</f>
        <v>23862.5</v>
      </c>
      <c r="S6" s="33">
        <f t="shared" ref="S6:S37" si="4">S$4*$E6</f>
        <v>19090</v>
      </c>
      <c r="T6" s="12"/>
      <c r="U6" s="1"/>
      <c r="V6" s="12"/>
      <c r="W6" s="1"/>
    </row>
    <row r="7" spans="1:23" ht="22.5" hidden="1" customHeight="1">
      <c r="A7" s="24" t="s">
        <v>652</v>
      </c>
      <c r="B7" s="24" t="s">
        <v>653</v>
      </c>
      <c r="C7" s="24" t="s">
        <v>654</v>
      </c>
      <c r="D7" s="24" t="s">
        <v>655</v>
      </c>
      <c r="E7" s="25">
        <v>7446</v>
      </c>
      <c r="F7" s="36">
        <v>78181</v>
      </c>
      <c r="G7" s="44"/>
      <c r="H7" s="27"/>
      <c r="I7" s="28">
        <v>0.1</v>
      </c>
      <c r="J7" s="45"/>
      <c r="K7" s="2"/>
      <c r="L7" s="17">
        <f t="shared" si="0"/>
        <v>7446</v>
      </c>
      <c r="M7" s="17">
        <f>I7</f>
        <v>0.1</v>
      </c>
      <c r="N7" s="31">
        <f t="shared" si="1"/>
        <v>55845000</v>
      </c>
      <c r="O7" s="30"/>
      <c r="P7" s="31">
        <f t="shared" si="2"/>
        <v>4169760</v>
      </c>
      <c r="Q7" s="30"/>
      <c r="R7" s="32">
        <f t="shared" si="3"/>
        <v>23268.75</v>
      </c>
      <c r="S7" s="33">
        <f t="shared" si="4"/>
        <v>18615</v>
      </c>
      <c r="T7" s="12"/>
      <c r="U7" s="1"/>
      <c r="V7" s="12"/>
      <c r="W7" s="1"/>
    </row>
    <row r="8" spans="1:23" ht="22.5" customHeight="1">
      <c r="A8" s="16"/>
      <c r="B8" s="2"/>
      <c r="C8" s="46"/>
      <c r="D8" s="3" t="s">
        <v>656</v>
      </c>
      <c r="E8" s="3">
        <f>SUM(E6:E7)</f>
        <v>15082</v>
      </c>
      <c r="F8" s="3">
        <f>SUM(F6:F7)</f>
        <v>154480</v>
      </c>
      <c r="G8" s="46"/>
      <c r="H8" s="27"/>
      <c r="I8" s="46"/>
      <c r="J8" s="45"/>
      <c r="K8" s="2"/>
      <c r="L8" s="29">
        <f t="shared" si="0"/>
        <v>15082</v>
      </c>
      <c r="M8" s="47">
        <f>E8/F8</f>
        <v>9.763076126359399E-2</v>
      </c>
      <c r="N8" s="31">
        <f t="shared" si="1"/>
        <v>113115000</v>
      </c>
      <c r="O8" s="30">
        <f t="shared" ref="O8:O39" si="5">N8/1000000</f>
        <v>113.11499999999999</v>
      </c>
      <c r="P8" s="31">
        <f t="shared" si="2"/>
        <v>8445920</v>
      </c>
      <c r="Q8" s="30">
        <f t="shared" ref="Q8:Q39" si="6">P8/1000000</f>
        <v>8.4459199999999992</v>
      </c>
      <c r="R8" s="32">
        <f t="shared" si="3"/>
        <v>47131.25</v>
      </c>
      <c r="S8" s="33">
        <f t="shared" si="4"/>
        <v>37705</v>
      </c>
      <c r="T8" s="48">
        <f t="shared" ref="T8:T39" si="7">S8/1000</f>
        <v>37.704999999999998</v>
      </c>
      <c r="U8" s="49">
        <v>14089.897799999901</v>
      </c>
      <c r="V8" s="35">
        <f t="shared" ref="V8:V39" si="8">L8-U8</f>
        <v>992.1022000000994</v>
      </c>
      <c r="W8" s="1"/>
    </row>
    <row r="9" spans="1:23" ht="22.5" hidden="1" customHeight="1">
      <c r="A9" s="1" t="s">
        <v>657</v>
      </c>
      <c r="B9" s="24" t="s">
        <v>658</v>
      </c>
      <c r="C9" s="23" t="s">
        <v>659</v>
      </c>
      <c r="D9" s="23" t="s">
        <v>660</v>
      </c>
      <c r="E9" s="25">
        <v>3141</v>
      </c>
      <c r="F9" s="36">
        <v>54308</v>
      </c>
      <c r="G9" s="44"/>
      <c r="H9" s="27"/>
      <c r="I9" s="44"/>
      <c r="J9" s="45"/>
      <c r="K9" s="2"/>
      <c r="L9" s="29">
        <f t="shared" si="0"/>
        <v>3141</v>
      </c>
      <c r="M9" s="47">
        <f t="shared" ref="M9:M56" si="9">I9</f>
        <v>0</v>
      </c>
      <c r="N9" s="31">
        <f t="shared" si="1"/>
        <v>23557500</v>
      </c>
      <c r="O9" s="30">
        <f t="shared" si="5"/>
        <v>23.557500000000001</v>
      </c>
      <c r="P9" s="31">
        <f t="shared" si="2"/>
        <v>1758960</v>
      </c>
      <c r="Q9" s="30">
        <f t="shared" si="6"/>
        <v>1.7589600000000001</v>
      </c>
      <c r="R9" s="32">
        <f t="shared" si="3"/>
        <v>9815.625</v>
      </c>
      <c r="S9" s="33">
        <f t="shared" si="4"/>
        <v>7852.5</v>
      </c>
      <c r="T9" s="48">
        <f t="shared" si="7"/>
        <v>7.8525</v>
      </c>
      <c r="U9" s="49">
        <v>13410.626</v>
      </c>
      <c r="V9" s="35">
        <f t="shared" si="8"/>
        <v>-10269.626</v>
      </c>
      <c r="W9" s="1"/>
    </row>
    <row r="10" spans="1:23" ht="22.5" hidden="1" customHeight="1">
      <c r="A10" s="24" t="s">
        <v>661</v>
      </c>
      <c r="B10" s="24" t="s">
        <v>662</v>
      </c>
      <c r="C10" s="23" t="s">
        <v>663</v>
      </c>
      <c r="D10" s="23" t="s">
        <v>664</v>
      </c>
      <c r="E10" s="25">
        <v>2445</v>
      </c>
      <c r="F10" s="36">
        <v>56861</v>
      </c>
      <c r="G10" s="44"/>
      <c r="H10" s="27"/>
      <c r="I10" s="44"/>
      <c r="J10" s="45"/>
      <c r="K10" s="2"/>
      <c r="L10" s="29">
        <f t="shared" si="0"/>
        <v>2445</v>
      </c>
      <c r="M10" s="47">
        <f t="shared" si="9"/>
        <v>0</v>
      </c>
      <c r="N10" s="31">
        <f t="shared" si="1"/>
        <v>18337500</v>
      </c>
      <c r="O10" s="30">
        <f t="shared" si="5"/>
        <v>18.337499999999999</v>
      </c>
      <c r="P10" s="31">
        <f t="shared" si="2"/>
        <v>1369200</v>
      </c>
      <c r="Q10" s="30">
        <f t="shared" si="6"/>
        <v>1.3692</v>
      </c>
      <c r="R10" s="32">
        <f t="shared" si="3"/>
        <v>7640.625</v>
      </c>
      <c r="S10" s="33">
        <f t="shared" si="4"/>
        <v>6112.5</v>
      </c>
      <c r="T10" s="48">
        <f t="shared" si="7"/>
        <v>6.1124999999999998</v>
      </c>
      <c r="U10" s="49">
        <v>11566.7999</v>
      </c>
      <c r="V10" s="35">
        <f t="shared" si="8"/>
        <v>-9121.7999</v>
      </c>
      <c r="W10" s="1"/>
    </row>
    <row r="11" spans="1:23" ht="22.5" hidden="1" customHeight="1">
      <c r="A11" s="24" t="s">
        <v>665</v>
      </c>
      <c r="B11" s="24" t="s">
        <v>666</v>
      </c>
      <c r="C11" s="23" t="s">
        <v>667</v>
      </c>
      <c r="D11" s="23" t="s">
        <v>668</v>
      </c>
      <c r="E11" s="25">
        <v>3386</v>
      </c>
      <c r="F11" s="36">
        <v>58174</v>
      </c>
      <c r="G11" s="44"/>
      <c r="H11" s="27"/>
      <c r="I11" s="44"/>
      <c r="J11" s="45"/>
      <c r="K11" s="2"/>
      <c r="L11" s="29">
        <f t="shared" si="0"/>
        <v>3386</v>
      </c>
      <c r="M11" s="47">
        <f t="shared" si="9"/>
        <v>0</v>
      </c>
      <c r="N11" s="31">
        <f t="shared" si="1"/>
        <v>25395000</v>
      </c>
      <c r="O11" s="30">
        <f t="shared" si="5"/>
        <v>25.395</v>
      </c>
      <c r="P11" s="31">
        <f t="shared" si="2"/>
        <v>1896160</v>
      </c>
      <c r="Q11" s="30">
        <f t="shared" si="6"/>
        <v>1.8961600000000001</v>
      </c>
      <c r="R11" s="32">
        <f t="shared" si="3"/>
        <v>10581.25</v>
      </c>
      <c r="S11" s="33">
        <f t="shared" si="4"/>
        <v>8465</v>
      </c>
      <c r="T11" s="48">
        <f t="shared" si="7"/>
        <v>8.4649999999999999</v>
      </c>
      <c r="U11" s="49">
        <v>9770.9919000000009</v>
      </c>
      <c r="V11" s="35">
        <f t="shared" si="8"/>
        <v>-6384.9919000000009</v>
      </c>
      <c r="W11" s="1"/>
    </row>
    <row r="12" spans="1:23" ht="22.5" hidden="1" customHeight="1">
      <c r="A12" s="24" t="s">
        <v>669</v>
      </c>
      <c r="B12" s="24" t="s">
        <v>670</v>
      </c>
      <c r="C12" s="23" t="s">
        <v>671</v>
      </c>
      <c r="D12" s="23" t="s">
        <v>672</v>
      </c>
      <c r="E12" s="25">
        <v>4791</v>
      </c>
      <c r="F12" s="36">
        <v>51673</v>
      </c>
      <c r="G12" s="44"/>
      <c r="H12" s="27"/>
      <c r="I12" s="44"/>
      <c r="J12" s="45"/>
      <c r="K12" s="2"/>
      <c r="L12" s="29">
        <f t="shared" si="0"/>
        <v>4791</v>
      </c>
      <c r="M12" s="47">
        <f t="shared" si="9"/>
        <v>0</v>
      </c>
      <c r="N12" s="31">
        <f t="shared" si="1"/>
        <v>35932500</v>
      </c>
      <c r="O12" s="30">
        <f t="shared" si="5"/>
        <v>35.932499999999997</v>
      </c>
      <c r="P12" s="31">
        <f t="shared" si="2"/>
        <v>2682960</v>
      </c>
      <c r="Q12" s="30">
        <f t="shared" si="6"/>
        <v>2.68296</v>
      </c>
      <c r="R12" s="32">
        <f t="shared" si="3"/>
        <v>14971.875</v>
      </c>
      <c r="S12" s="33">
        <f t="shared" si="4"/>
        <v>11977.5</v>
      </c>
      <c r="T12" s="48">
        <f t="shared" si="7"/>
        <v>11.977499999999999</v>
      </c>
      <c r="U12" s="49">
        <v>8948.0588000000007</v>
      </c>
      <c r="V12" s="35">
        <f t="shared" si="8"/>
        <v>-4157.0588000000007</v>
      </c>
      <c r="W12" s="1"/>
    </row>
    <row r="13" spans="1:23" ht="22.5" hidden="1" customHeight="1">
      <c r="A13" s="24" t="s">
        <v>673</v>
      </c>
      <c r="B13" s="24" t="s">
        <v>674</v>
      </c>
      <c r="C13" s="23" t="s">
        <v>675</v>
      </c>
      <c r="D13" s="23" t="s">
        <v>676</v>
      </c>
      <c r="E13" s="25">
        <v>3699</v>
      </c>
      <c r="F13" s="36">
        <v>54448</v>
      </c>
      <c r="G13" s="44"/>
      <c r="H13" s="27"/>
      <c r="I13" s="44"/>
      <c r="J13" s="45"/>
      <c r="K13" s="2"/>
      <c r="L13" s="29">
        <f t="shared" si="0"/>
        <v>3699</v>
      </c>
      <c r="M13" s="47">
        <f t="shared" si="9"/>
        <v>0</v>
      </c>
      <c r="N13" s="31">
        <f t="shared" si="1"/>
        <v>27742500</v>
      </c>
      <c r="O13" s="30">
        <f t="shared" si="5"/>
        <v>27.7425</v>
      </c>
      <c r="P13" s="31">
        <f t="shared" si="2"/>
        <v>2071440</v>
      </c>
      <c r="Q13" s="30">
        <f t="shared" si="6"/>
        <v>2.0714399999999999</v>
      </c>
      <c r="R13" s="32">
        <f t="shared" si="3"/>
        <v>11559.375</v>
      </c>
      <c r="S13" s="33">
        <f t="shared" si="4"/>
        <v>9247.5</v>
      </c>
      <c r="T13" s="48">
        <f t="shared" si="7"/>
        <v>9.2475000000000005</v>
      </c>
      <c r="U13" s="49">
        <v>8905.7054000000007</v>
      </c>
      <c r="V13" s="35">
        <f t="shared" si="8"/>
        <v>-5206.7054000000007</v>
      </c>
      <c r="W13" s="1"/>
    </row>
    <row r="14" spans="1:23" ht="22.5" hidden="1" customHeight="1">
      <c r="A14" s="24" t="s">
        <v>677</v>
      </c>
      <c r="B14" s="24" t="s">
        <v>678</v>
      </c>
      <c r="C14" s="23" t="s">
        <v>679</v>
      </c>
      <c r="D14" s="23" t="s">
        <v>680</v>
      </c>
      <c r="E14" s="25">
        <v>2457</v>
      </c>
      <c r="F14" s="36">
        <v>48569</v>
      </c>
      <c r="G14" s="44"/>
      <c r="H14" s="27"/>
      <c r="I14" s="44"/>
      <c r="J14" s="45"/>
      <c r="K14" s="2"/>
      <c r="L14" s="29">
        <f t="shared" si="0"/>
        <v>2457</v>
      </c>
      <c r="M14" s="47">
        <f t="shared" si="9"/>
        <v>0</v>
      </c>
      <c r="N14" s="31">
        <f t="shared" si="1"/>
        <v>18427500</v>
      </c>
      <c r="O14" s="30">
        <f t="shared" si="5"/>
        <v>18.427499999999998</v>
      </c>
      <c r="P14" s="31">
        <f t="shared" si="2"/>
        <v>1375920</v>
      </c>
      <c r="Q14" s="30">
        <f t="shared" si="6"/>
        <v>1.37592</v>
      </c>
      <c r="R14" s="32">
        <f t="shared" si="3"/>
        <v>7678.125</v>
      </c>
      <c r="S14" s="33">
        <f t="shared" si="4"/>
        <v>6142.5</v>
      </c>
      <c r="T14" s="48">
        <f t="shared" si="7"/>
        <v>6.1425000000000001</v>
      </c>
      <c r="U14" s="49">
        <v>8317.9151999999904</v>
      </c>
      <c r="V14" s="35">
        <f t="shared" si="8"/>
        <v>-5860.9151999999904</v>
      </c>
      <c r="W14" s="1"/>
    </row>
    <row r="15" spans="1:23" ht="22.5" hidden="1" customHeight="1">
      <c r="A15" s="24" t="s">
        <v>681</v>
      </c>
      <c r="B15" s="24" t="s">
        <v>682</v>
      </c>
      <c r="C15" s="23" t="s">
        <v>683</v>
      </c>
      <c r="D15" s="23" t="s">
        <v>684</v>
      </c>
      <c r="E15" s="25">
        <v>6520</v>
      </c>
      <c r="F15" s="36">
        <v>62129</v>
      </c>
      <c r="G15" s="44"/>
      <c r="H15" s="27"/>
      <c r="I15" s="44"/>
      <c r="J15" s="45"/>
      <c r="K15" s="2"/>
      <c r="L15" s="29">
        <f t="shared" si="0"/>
        <v>6520</v>
      </c>
      <c r="M15" s="47">
        <f t="shared" si="9"/>
        <v>0</v>
      </c>
      <c r="N15" s="31">
        <f t="shared" si="1"/>
        <v>48900000</v>
      </c>
      <c r="O15" s="30">
        <f t="shared" si="5"/>
        <v>48.9</v>
      </c>
      <c r="P15" s="31">
        <f t="shared" si="2"/>
        <v>3651200</v>
      </c>
      <c r="Q15" s="30">
        <f t="shared" si="6"/>
        <v>3.6511999999999998</v>
      </c>
      <c r="R15" s="32">
        <f t="shared" si="3"/>
        <v>20375</v>
      </c>
      <c r="S15" s="33">
        <f t="shared" si="4"/>
        <v>16300</v>
      </c>
      <c r="T15" s="48">
        <f t="shared" si="7"/>
        <v>16.3</v>
      </c>
      <c r="U15" s="49">
        <v>7669.8582999999799</v>
      </c>
      <c r="V15" s="35">
        <f t="shared" si="8"/>
        <v>-1149.8582999999799</v>
      </c>
      <c r="W15" s="1"/>
    </row>
    <row r="16" spans="1:23" ht="22.5" hidden="1" customHeight="1">
      <c r="A16" s="24" t="s">
        <v>685</v>
      </c>
      <c r="B16" s="24" t="s">
        <v>686</v>
      </c>
      <c r="C16" s="23" t="s">
        <v>687</v>
      </c>
      <c r="D16" s="23" t="s">
        <v>688</v>
      </c>
      <c r="E16" s="25">
        <v>6730</v>
      </c>
      <c r="F16" s="36">
        <v>56689</v>
      </c>
      <c r="G16" s="44"/>
      <c r="H16" s="27"/>
      <c r="I16" s="44"/>
      <c r="J16" s="45"/>
      <c r="K16" s="2"/>
      <c r="L16" s="29">
        <f t="shared" si="0"/>
        <v>6730</v>
      </c>
      <c r="M16" s="47">
        <f t="shared" si="9"/>
        <v>0</v>
      </c>
      <c r="N16" s="31">
        <f t="shared" si="1"/>
        <v>50475000</v>
      </c>
      <c r="O16" s="30">
        <f t="shared" si="5"/>
        <v>50.475000000000001</v>
      </c>
      <c r="P16" s="31">
        <f t="shared" si="2"/>
        <v>3768800</v>
      </c>
      <c r="Q16" s="30">
        <f t="shared" si="6"/>
        <v>3.7688000000000001</v>
      </c>
      <c r="R16" s="32">
        <f t="shared" si="3"/>
        <v>21031.25</v>
      </c>
      <c r="S16" s="33">
        <f t="shared" si="4"/>
        <v>16825</v>
      </c>
      <c r="T16" s="48">
        <f t="shared" si="7"/>
        <v>16.824999999999999</v>
      </c>
      <c r="U16" s="49">
        <v>7614.6832000000004</v>
      </c>
      <c r="V16" s="35">
        <f t="shared" si="8"/>
        <v>-884.6832000000004</v>
      </c>
      <c r="W16" s="1"/>
    </row>
    <row r="17" spans="1:23" ht="22.5" hidden="1" customHeight="1">
      <c r="A17" s="24" t="s">
        <v>689</v>
      </c>
      <c r="B17" s="24" t="s">
        <v>690</v>
      </c>
      <c r="C17" s="23" t="s">
        <v>691</v>
      </c>
      <c r="D17" s="23" t="s">
        <v>692</v>
      </c>
      <c r="E17" s="25">
        <v>6940</v>
      </c>
      <c r="F17" s="36">
        <v>56868</v>
      </c>
      <c r="G17" s="44"/>
      <c r="H17" s="27"/>
      <c r="I17" s="44"/>
      <c r="J17" s="45"/>
      <c r="K17" s="2"/>
      <c r="L17" s="29">
        <f t="shared" si="0"/>
        <v>6940</v>
      </c>
      <c r="M17" s="47">
        <f t="shared" si="9"/>
        <v>0</v>
      </c>
      <c r="N17" s="31">
        <f t="shared" si="1"/>
        <v>52050000</v>
      </c>
      <c r="O17" s="30">
        <f t="shared" si="5"/>
        <v>52.05</v>
      </c>
      <c r="P17" s="31">
        <f t="shared" si="2"/>
        <v>3886400</v>
      </c>
      <c r="Q17" s="30">
        <f t="shared" si="6"/>
        <v>3.8864000000000001</v>
      </c>
      <c r="R17" s="32">
        <f t="shared" si="3"/>
        <v>21687.5</v>
      </c>
      <c r="S17" s="33">
        <f t="shared" si="4"/>
        <v>17350</v>
      </c>
      <c r="T17" s="48">
        <f t="shared" si="7"/>
        <v>17.350000000000001</v>
      </c>
      <c r="U17" s="49">
        <v>6826.5690000000004</v>
      </c>
      <c r="V17" s="35">
        <f t="shared" si="8"/>
        <v>113.43099999999959</v>
      </c>
      <c r="W17" s="1"/>
    </row>
    <row r="18" spans="1:23" ht="22.5" hidden="1" customHeight="1">
      <c r="A18" s="24" t="s">
        <v>693</v>
      </c>
      <c r="B18" s="24" t="s">
        <v>694</v>
      </c>
      <c r="C18" s="23" t="s">
        <v>695</v>
      </c>
      <c r="D18" s="23" t="s">
        <v>696</v>
      </c>
      <c r="E18" s="25">
        <v>2514</v>
      </c>
      <c r="F18" s="36">
        <v>54459</v>
      </c>
      <c r="G18" s="44"/>
      <c r="H18" s="27"/>
      <c r="I18" s="44"/>
      <c r="J18" s="45"/>
      <c r="K18" s="2"/>
      <c r="L18" s="29">
        <f t="shared" si="0"/>
        <v>2514</v>
      </c>
      <c r="M18" s="47">
        <f t="shared" si="9"/>
        <v>0</v>
      </c>
      <c r="N18" s="31">
        <f t="shared" si="1"/>
        <v>18855000</v>
      </c>
      <c r="O18" s="30">
        <f t="shared" si="5"/>
        <v>18.855</v>
      </c>
      <c r="P18" s="31">
        <f t="shared" si="2"/>
        <v>1407840</v>
      </c>
      <c r="Q18" s="30">
        <f t="shared" si="6"/>
        <v>1.40784</v>
      </c>
      <c r="R18" s="32">
        <f t="shared" si="3"/>
        <v>7856.25</v>
      </c>
      <c r="S18" s="33">
        <f t="shared" si="4"/>
        <v>6285</v>
      </c>
      <c r="T18" s="48">
        <f t="shared" si="7"/>
        <v>6.2850000000000001</v>
      </c>
      <c r="U18" s="49">
        <v>6524.0797000000002</v>
      </c>
      <c r="V18" s="35">
        <f t="shared" si="8"/>
        <v>-4010.0797000000002</v>
      </c>
      <c r="W18" s="1"/>
    </row>
    <row r="19" spans="1:23" ht="22.5" hidden="1" customHeight="1">
      <c r="A19" s="24" t="s">
        <v>697</v>
      </c>
      <c r="B19" s="24" t="s">
        <v>698</v>
      </c>
      <c r="C19" s="23" t="s">
        <v>699</v>
      </c>
      <c r="D19" s="23" t="s">
        <v>700</v>
      </c>
      <c r="E19" s="25">
        <v>9107</v>
      </c>
      <c r="F19" s="36">
        <v>62524</v>
      </c>
      <c r="G19" s="44"/>
      <c r="H19" s="27"/>
      <c r="I19" s="44"/>
      <c r="J19" s="45"/>
      <c r="K19" s="2"/>
      <c r="L19" s="29">
        <f t="shared" si="0"/>
        <v>9107</v>
      </c>
      <c r="M19" s="47">
        <f t="shared" si="9"/>
        <v>0</v>
      </c>
      <c r="N19" s="31">
        <f t="shared" si="1"/>
        <v>68302500</v>
      </c>
      <c r="O19" s="30">
        <f t="shared" si="5"/>
        <v>68.302499999999995</v>
      </c>
      <c r="P19" s="31">
        <f t="shared" si="2"/>
        <v>5099920</v>
      </c>
      <c r="Q19" s="30">
        <f t="shared" si="6"/>
        <v>5.09992</v>
      </c>
      <c r="R19" s="32">
        <f t="shared" si="3"/>
        <v>28459.375</v>
      </c>
      <c r="S19" s="33">
        <f t="shared" si="4"/>
        <v>22767.5</v>
      </c>
      <c r="T19" s="48">
        <f t="shared" si="7"/>
        <v>22.767499999999998</v>
      </c>
      <c r="U19" s="49">
        <v>6372.6057000000001</v>
      </c>
      <c r="V19" s="35">
        <f t="shared" si="8"/>
        <v>2734.3942999999999</v>
      </c>
      <c r="W19" s="1"/>
    </row>
    <row r="20" spans="1:23" ht="22.5" hidden="1" customHeight="1">
      <c r="A20" s="24" t="s">
        <v>701</v>
      </c>
      <c r="B20" s="24" t="s">
        <v>702</v>
      </c>
      <c r="C20" s="23" t="s">
        <v>703</v>
      </c>
      <c r="D20" s="23" t="s">
        <v>704</v>
      </c>
      <c r="E20" s="25">
        <v>5074</v>
      </c>
      <c r="F20" s="36">
        <v>69848</v>
      </c>
      <c r="G20" s="44"/>
      <c r="H20" s="50"/>
      <c r="I20" s="44"/>
      <c r="J20" s="51"/>
      <c r="K20" s="52"/>
      <c r="L20" s="29">
        <f t="shared" si="0"/>
        <v>5074</v>
      </c>
      <c r="M20" s="47">
        <f t="shared" si="9"/>
        <v>0</v>
      </c>
      <c r="N20" s="31">
        <f t="shared" si="1"/>
        <v>38055000</v>
      </c>
      <c r="O20" s="30">
        <f t="shared" si="5"/>
        <v>38.055</v>
      </c>
      <c r="P20" s="31">
        <f t="shared" si="2"/>
        <v>2841440</v>
      </c>
      <c r="Q20" s="30">
        <f t="shared" si="6"/>
        <v>2.84144</v>
      </c>
      <c r="R20" s="32">
        <f t="shared" si="3"/>
        <v>15856.25</v>
      </c>
      <c r="S20" s="53">
        <f t="shared" si="4"/>
        <v>12685</v>
      </c>
      <c r="T20" s="48">
        <f t="shared" si="7"/>
        <v>12.685</v>
      </c>
      <c r="U20" s="54">
        <v>6340.5654999999797</v>
      </c>
      <c r="V20" s="35">
        <f t="shared" si="8"/>
        <v>-1266.5654999999797</v>
      </c>
      <c r="W20" s="55"/>
    </row>
    <row r="21" spans="1:23" ht="22.5" hidden="1" customHeight="1">
      <c r="A21" s="24" t="s">
        <v>705</v>
      </c>
      <c r="B21" s="24" t="s">
        <v>706</v>
      </c>
      <c r="C21" s="23" t="s">
        <v>707</v>
      </c>
      <c r="D21" s="23" t="s">
        <v>708</v>
      </c>
      <c r="E21" s="25">
        <v>5822</v>
      </c>
      <c r="F21" s="36">
        <v>61257</v>
      </c>
      <c r="G21" s="44"/>
      <c r="H21" s="27"/>
      <c r="I21" s="44"/>
      <c r="J21" s="45"/>
      <c r="K21" s="2"/>
      <c r="L21" s="29">
        <f t="shared" si="0"/>
        <v>5822</v>
      </c>
      <c r="M21" s="47">
        <f t="shared" si="9"/>
        <v>0</v>
      </c>
      <c r="N21" s="31">
        <f t="shared" si="1"/>
        <v>43665000</v>
      </c>
      <c r="O21" s="30">
        <f t="shared" si="5"/>
        <v>43.664999999999999</v>
      </c>
      <c r="P21" s="31">
        <f t="shared" si="2"/>
        <v>3260320</v>
      </c>
      <c r="Q21" s="30">
        <f t="shared" si="6"/>
        <v>3.2603200000000001</v>
      </c>
      <c r="R21" s="32">
        <f t="shared" si="3"/>
        <v>18193.75</v>
      </c>
      <c r="S21" s="33">
        <f t="shared" si="4"/>
        <v>14555</v>
      </c>
      <c r="T21" s="48">
        <f t="shared" si="7"/>
        <v>14.555</v>
      </c>
      <c r="U21" s="49">
        <v>6183.1858000000002</v>
      </c>
      <c r="V21" s="35">
        <f t="shared" si="8"/>
        <v>-361.1858000000002</v>
      </c>
      <c r="W21" s="1"/>
    </row>
    <row r="22" spans="1:23" ht="22.5" hidden="1" customHeight="1">
      <c r="A22" s="24" t="s">
        <v>709</v>
      </c>
      <c r="B22" s="24" t="s">
        <v>710</v>
      </c>
      <c r="C22" s="23" t="s">
        <v>711</v>
      </c>
      <c r="D22" s="23" t="s">
        <v>712</v>
      </c>
      <c r="E22" s="25">
        <v>6633</v>
      </c>
      <c r="F22" s="36">
        <v>59414</v>
      </c>
      <c r="G22" s="44"/>
      <c r="H22" s="27"/>
      <c r="I22" s="44"/>
      <c r="J22" s="45"/>
      <c r="K22" s="2"/>
      <c r="L22" s="29">
        <f t="shared" si="0"/>
        <v>6633</v>
      </c>
      <c r="M22" s="47">
        <f t="shared" si="9"/>
        <v>0</v>
      </c>
      <c r="N22" s="31">
        <f t="shared" si="1"/>
        <v>49747500</v>
      </c>
      <c r="O22" s="30">
        <f t="shared" si="5"/>
        <v>49.747500000000002</v>
      </c>
      <c r="P22" s="31">
        <f t="shared" si="2"/>
        <v>3714480</v>
      </c>
      <c r="Q22" s="30">
        <f t="shared" si="6"/>
        <v>3.71448</v>
      </c>
      <c r="R22" s="32">
        <f t="shared" si="3"/>
        <v>20728.125</v>
      </c>
      <c r="S22" s="33">
        <f t="shared" si="4"/>
        <v>16582.5</v>
      </c>
      <c r="T22" s="48">
        <f t="shared" si="7"/>
        <v>16.5825</v>
      </c>
      <c r="U22" s="49">
        <v>6107.2232000000004</v>
      </c>
      <c r="V22" s="35">
        <f t="shared" si="8"/>
        <v>525.77679999999964</v>
      </c>
      <c r="W22" s="1"/>
    </row>
    <row r="23" spans="1:23" ht="22.5" hidden="1" customHeight="1">
      <c r="A23" s="24" t="s">
        <v>713</v>
      </c>
      <c r="B23" s="24" t="s">
        <v>714</v>
      </c>
      <c r="C23" s="23" t="s">
        <v>715</v>
      </c>
      <c r="D23" s="23" t="s">
        <v>716</v>
      </c>
      <c r="E23" s="25">
        <v>9851</v>
      </c>
      <c r="F23" s="36">
        <v>66468</v>
      </c>
      <c r="G23" s="44"/>
      <c r="H23" s="27"/>
      <c r="I23" s="44"/>
      <c r="J23" s="45"/>
      <c r="K23" s="2"/>
      <c r="L23" s="29">
        <f t="shared" si="0"/>
        <v>9851</v>
      </c>
      <c r="M23" s="47">
        <f t="shared" si="9"/>
        <v>0</v>
      </c>
      <c r="N23" s="31">
        <f t="shared" si="1"/>
        <v>73882500</v>
      </c>
      <c r="O23" s="30">
        <f t="shared" si="5"/>
        <v>73.882499999999993</v>
      </c>
      <c r="P23" s="31">
        <f t="shared" si="2"/>
        <v>5516560</v>
      </c>
      <c r="Q23" s="30">
        <f t="shared" si="6"/>
        <v>5.5165600000000001</v>
      </c>
      <c r="R23" s="32">
        <f t="shared" si="3"/>
        <v>30784.375</v>
      </c>
      <c r="S23" s="33">
        <f t="shared" si="4"/>
        <v>24627.5</v>
      </c>
      <c r="T23" s="48">
        <f t="shared" si="7"/>
        <v>24.627500000000001</v>
      </c>
      <c r="U23" s="49">
        <v>5994.2978000000003</v>
      </c>
      <c r="V23" s="35">
        <f t="shared" si="8"/>
        <v>3856.7021999999997</v>
      </c>
      <c r="W23" s="1"/>
    </row>
    <row r="24" spans="1:23" ht="22.5" hidden="1" customHeight="1">
      <c r="A24" s="24" t="s">
        <v>717</v>
      </c>
      <c r="B24" s="24" t="s">
        <v>718</v>
      </c>
      <c r="C24" s="23" t="s">
        <v>719</v>
      </c>
      <c r="D24" s="23" t="s">
        <v>720</v>
      </c>
      <c r="E24" s="25">
        <v>5690</v>
      </c>
      <c r="F24" s="36">
        <v>46467</v>
      </c>
      <c r="G24" s="44"/>
      <c r="H24" s="27"/>
      <c r="I24" s="44"/>
      <c r="J24" s="45"/>
      <c r="K24" s="2"/>
      <c r="L24" s="29">
        <f t="shared" si="0"/>
        <v>5690</v>
      </c>
      <c r="M24" s="47">
        <f t="shared" si="9"/>
        <v>0</v>
      </c>
      <c r="N24" s="31">
        <f t="shared" si="1"/>
        <v>42675000</v>
      </c>
      <c r="O24" s="30">
        <f t="shared" si="5"/>
        <v>42.674999999999997</v>
      </c>
      <c r="P24" s="31">
        <f t="shared" si="2"/>
        <v>3186400</v>
      </c>
      <c r="Q24" s="30">
        <f t="shared" si="6"/>
        <v>3.1863999999999999</v>
      </c>
      <c r="R24" s="32">
        <f t="shared" si="3"/>
        <v>17781.25</v>
      </c>
      <c r="S24" s="33">
        <f t="shared" si="4"/>
        <v>14225</v>
      </c>
      <c r="T24" s="48">
        <f t="shared" si="7"/>
        <v>14.225</v>
      </c>
      <c r="U24" s="49">
        <v>5808.3693999999796</v>
      </c>
      <c r="V24" s="35">
        <f t="shared" si="8"/>
        <v>-118.36939999997958</v>
      </c>
      <c r="W24" s="1"/>
    </row>
    <row r="25" spans="1:23" ht="22.5" hidden="1" customHeight="1">
      <c r="A25" s="24" t="s">
        <v>721</v>
      </c>
      <c r="B25" s="24" t="s">
        <v>722</v>
      </c>
      <c r="C25" s="23" t="s">
        <v>723</v>
      </c>
      <c r="D25" s="23" t="s">
        <v>724</v>
      </c>
      <c r="E25" s="25">
        <v>8062</v>
      </c>
      <c r="F25" s="36">
        <v>73247</v>
      </c>
      <c r="G25" s="44"/>
      <c r="H25" s="27"/>
      <c r="I25" s="44"/>
      <c r="J25" s="45"/>
      <c r="K25" s="2"/>
      <c r="L25" s="29">
        <f t="shared" si="0"/>
        <v>8062</v>
      </c>
      <c r="M25" s="47">
        <f t="shared" si="9"/>
        <v>0</v>
      </c>
      <c r="N25" s="31">
        <f t="shared" si="1"/>
        <v>60465000</v>
      </c>
      <c r="O25" s="30">
        <f t="shared" si="5"/>
        <v>60.465000000000003</v>
      </c>
      <c r="P25" s="31">
        <f t="shared" si="2"/>
        <v>4514720</v>
      </c>
      <c r="Q25" s="30">
        <f t="shared" si="6"/>
        <v>4.5147199999999996</v>
      </c>
      <c r="R25" s="32">
        <f t="shared" si="3"/>
        <v>25193.75</v>
      </c>
      <c r="S25" s="33">
        <f t="shared" si="4"/>
        <v>20155</v>
      </c>
      <c r="T25" s="48">
        <f t="shared" si="7"/>
        <v>20.155000000000001</v>
      </c>
      <c r="U25" s="49">
        <v>5795.4558999999799</v>
      </c>
      <c r="V25" s="35">
        <f t="shared" si="8"/>
        <v>2266.5441000000201</v>
      </c>
      <c r="W25" s="1"/>
    </row>
    <row r="26" spans="1:23" ht="22.5" hidden="1" customHeight="1">
      <c r="A26" s="24" t="s">
        <v>725</v>
      </c>
      <c r="B26" s="24" t="s">
        <v>726</v>
      </c>
      <c r="C26" s="23" t="s">
        <v>727</v>
      </c>
      <c r="D26" s="23" t="s">
        <v>728</v>
      </c>
      <c r="E26" s="25">
        <v>2144</v>
      </c>
      <c r="F26" s="36">
        <v>65122</v>
      </c>
      <c r="G26" s="44"/>
      <c r="H26" s="27"/>
      <c r="I26" s="44"/>
      <c r="J26" s="45"/>
      <c r="K26" s="2"/>
      <c r="L26" s="29">
        <f t="shared" si="0"/>
        <v>2144</v>
      </c>
      <c r="M26" s="47">
        <f t="shared" si="9"/>
        <v>0</v>
      </c>
      <c r="N26" s="31">
        <f t="shared" si="1"/>
        <v>16080000</v>
      </c>
      <c r="O26" s="30">
        <f t="shared" si="5"/>
        <v>16.079999999999998</v>
      </c>
      <c r="P26" s="31">
        <f t="shared" si="2"/>
        <v>1200640</v>
      </c>
      <c r="Q26" s="30">
        <f t="shared" si="6"/>
        <v>1.2006399999999999</v>
      </c>
      <c r="R26" s="32">
        <f t="shared" si="3"/>
        <v>6700</v>
      </c>
      <c r="S26" s="33">
        <f t="shared" si="4"/>
        <v>5360</v>
      </c>
      <c r="T26" s="48">
        <f t="shared" si="7"/>
        <v>5.36</v>
      </c>
      <c r="U26" s="49">
        <v>5774.4857000000002</v>
      </c>
      <c r="V26" s="35">
        <f t="shared" si="8"/>
        <v>-3630.4857000000002</v>
      </c>
      <c r="W26" s="1"/>
    </row>
    <row r="27" spans="1:23" ht="22.5" hidden="1" customHeight="1">
      <c r="A27" s="24" t="s">
        <v>729</v>
      </c>
      <c r="B27" s="24" t="s">
        <v>730</v>
      </c>
      <c r="C27" s="23" t="s">
        <v>731</v>
      </c>
      <c r="D27" s="23" t="s">
        <v>732</v>
      </c>
      <c r="E27" s="25">
        <v>6647</v>
      </c>
      <c r="F27" s="36">
        <v>49411</v>
      </c>
      <c r="G27" s="44"/>
      <c r="H27" s="27"/>
      <c r="I27" s="44"/>
      <c r="J27" s="45"/>
      <c r="K27" s="2"/>
      <c r="L27" s="29">
        <f t="shared" si="0"/>
        <v>6647</v>
      </c>
      <c r="M27" s="47">
        <f t="shared" si="9"/>
        <v>0</v>
      </c>
      <c r="N27" s="31">
        <f t="shared" si="1"/>
        <v>49852500</v>
      </c>
      <c r="O27" s="30">
        <f t="shared" si="5"/>
        <v>49.852499999999999</v>
      </c>
      <c r="P27" s="31">
        <f t="shared" si="2"/>
        <v>3722320</v>
      </c>
      <c r="Q27" s="30">
        <f t="shared" si="6"/>
        <v>3.7223199999999999</v>
      </c>
      <c r="R27" s="32">
        <f t="shared" si="3"/>
        <v>20771.875</v>
      </c>
      <c r="S27" s="33">
        <f t="shared" si="4"/>
        <v>16617.5</v>
      </c>
      <c r="T27" s="48">
        <f t="shared" si="7"/>
        <v>16.6175</v>
      </c>
      <c r="U27" s="49">
        <v>5770.4992000000002</v>
      </c>
      <c r="V27" s="35">
        <f t="shared" si="8"/>
        <v>876.5007999999998</v>
      </c>
      <c r="W27" s="1"/>
    </row>
    <row r="28" spans="1:23" ht="22.5" hidden="1" customHeight="1">
      <c r="A28" s="24" t="s">
        <v>733</v>
      </c>
      <c r="B28" s="24" t="s">
        <v>734</v>
      </c>
      <c r="C28" s="23" t="s">
        <v>735</v>
      </c>
      <c r="D28" s="23" t="s">
        <v>736</v>
      </c>
      <c r="E28" s="25">
        <v>4235</v>
      </c>
      <c r="F28" s="36">
        <v>47127</v>
      </c>
      <c r="G28" s="44"/>
      <c r="H28" s="27"/>
      <c r="I28" s="44"/>
      <c r="J28" s="45"/>
      <c r="K28" s="2"/>
      <c r="L28" s="29">
        <f t="shared" si="0"/>
        <v>4235</v>
      </c>
      <c r="M28" s="47">
        <f t="shared" si="9"/>
        <v>0</v>
      </c>
      <c r="N28" s="31">
        <f t="shared" si="1"/>
        <v>31762500</v>
      </c>
      <c r="O28" s="30">
        <f t="shared" si="5"/>
        <v>31.762499999999999</v>
      </c>
      <c r="P28" s="31">
        <f t="shared" si="2"/>
        <v>2371600</v>
      </c>
      <c r="Q28" s="30">
        <f t="shared" si="6"/>
        <v>2.3715999999999999</v>
      </c>
      <c r="R28" s="32">
        <f t="shared" si="3"/>
        <v>13234.375</v>
      </c>
      <c r="S28" s="33">
        <f t="shared" si="4"/>
        <v>10587.5</v>
      </c>
      <c r="T28" s="48">
        <f t="shared" si="7"/>
        <v>10.5875</v>
      </c>
      <c r="U28" s="49">
        <v>5594.7047000000002</v>
      </c>
      <c r="V28" s="35">
        <f t="shared" si="8"/>
        <v>-1359.7047000000002</v>
      </c>
      <c r="W28" s="1"/>
    </row>
    <row r="29" spans="1:23" ht="22.5" hidden="1" customHeight="1">
      <c r="A29" s="24" t="s">
        <v>737</v>
      </c>
      <c r="B29" s="24" t="s">
        <v>738</v>
      </c>
      <c r="C29" s="23" t="s">
        <v>739</v>
      </c>
      <c r="D29" s="23" t="s">
        <v>740</v>
      </c>
      <c r="E29" s="25">
        <v>8406</v>
      </c>
      <c r="F29" s="36">
        <v>72321</v>
      </c>
      <c r="G29" s="44"/>
      <c r="H29" s="27"/>
      <c r="I29" s="44"/>
      <c r="J29" s="45"/>
      <c r="K29" s="2"/>
      <c r="L29" s="29">
        <f t="shared" si="0"/>
        <v>8406</v>
      </c>
      <c r="M29" s="47">
        <f t="shared" si="9"/>
        <v>0</v>
      </c>
      <c r="N29" s="31">
        <f t="shared" si="1"/>
        <v>63045000</v>
      </c>
      <c r="O29" s="30">
        <f t="shared" si="5"/>
        <v>63.045000000000002</v>
      </c>
      <c r="P29" s="31">
        <f t="shared" si="2"/>
        <v>4707360</v>
      </c>
      <c r="Q29" s="30">
        <f t="shared" si="6"/>
        <v>4.7073600000000004</v>
      </c>
      <c r="R29" s="32">
        <f t="shared" si="3"/>
        <v>26268.75</v>
      </c>
      <c r="S29" s="33">
        <f t="shared" si="4"/>
        <v>21015</v>
      </c>
      <c r="T29" s="48">
        <f t="shared" si="7"/>
        <v>21.015000000000001</v>
      </c>
      <c r="U29" s="49">
        <v>5533.1710000000003</v>
      </c>
      <c r="V29" s="35">
        <f t="shared" si="8"/>
        <v>2872.8289999999997</v>
      </c>
      <c r="W29" s="1"/>
    </row>
    <row r="30" spans="1:23" ht="22.5" hidden="1" customHeight="1">
      <c r="A30" s="24" t="s">
        <v>741</v>
      </c>
      <c r="B30" s="24" t="s">
        <v>742</v>
      </c>
      <c r="C30" s="23" t="s">
        <v>743</v>
      </c>
      <c r="D30" s="23" t="s">
        <v>744</v>
      </c>
      <c r="E30" s="25">
        <v>6031</v>
      </c>
      <c r="F30" s="36">
        <v>60383</v>
      </c>
      <c r="G30" s="44"/>
      <c r="H30" s="27"/>
      <c r="I30" s="44"/>
      <c r="J30" s="45"/>
      <c r="K30" s="2"/>
      <c r="L30" s="29">
        <f t="shared" si="0"/>
        <v>6031</v>
      </c>
      <c r="M30" s="47">
        <f t="shared" si="9"/>
        <v>0</v>
      </c>
      <c r="N30" s="31">
        <f t="shared" si="1"/>
        <v>45232500</v>
      </c>
      <c r="O30" s="30">
        <f t="shared" si="5"/>
        <v>45.232500000000002</v>
      </c>
      <c r="P30" s="31">
        <f t="shared" si="2"/>
        <v>3377360</v>
      </c>
      <c r="Q30" s="30">
        <f t="shared" si="6"/>
        <v>3.3773599999999999</v>
      </c>
      <c r="R30" s="32">
        <f t="shared" si="3"/>
        <v>18846.875</v>
      </c>
      <c r="S30" s="33">
        <f t="shared" si="4"/>
        <v>15077.5</v>
      </c>
      <c r="T30" s="48">
        <f t="shared" si="7"/>
        <v>15.077500000000001</v>
      </c>
      <c r="U30" s="49">
        <v>5515.1608999999798</v>
      </c>
      <c r="V30" s="35">
        <f t="shared" si="8"/>
        <v>515.83910000002015</v>
      </c>
      <c r="W30" s="1"/>
    </row>
    <row r="31" spans="1:23" ht="22.5" hidden="1" customHeight="1">
      <c r="A31" s="24" t="s">
        <v>745</v>
      </c>
      <c r="B31" s="24" t="s">
        <v>746</v>
      </c>
      <c r="C31" s="23" t="s">
        <v>747</v>
      </c>
      <c r="D31" s="23" t="s">
        <v>748</v>
      </c>
      <c r="E31" s="25">
        <v>1877</v>
      </c>
      <c r="F31" s="36">
        <v>67399</v>
      </c>
      <c r="G31" s="44"/>
      <c r="H31" s="27"/>
      <c r="I31" s="44"/>
      <c r="J31" s="45"/>
      <c r="K31" s="2"/>
      <c r="L31" s="29">
        <f t="shared" si="0"/>
        <v>1877</v>
      </c>
      <c r="M31" s="47">
        <f t="shared" si="9"/>
        <v>0</v>
      </c>
      <c r="N31" s="31">
        <f t="shared" si="1"/>
        <v>14077500</v>
      </c>
      <c r="O31" s="30">
        <f t="shared" si="5"/>
        <v>14.077500000000001</v>
      </c>
      <c r="P31" s="31">
        <f t="shared" si="2"/>
        <v>1051120</v>
      </c>
      <c r="Q31" s="30">
        <f t="shared" si="6"/>
        <v>1.0511200000000001</v>
      </c>
      <c r="R31" s="32">
        <f t="shared" si="3"/>
        <v>5865.625</v>
      </c>
      <c r="S31" s="33">
        <f t="shared" si="4"/>
        <v>4692.5</v>
      </c>
      <c r="T31" s="48">
        <f t="shared" si="7"/>
        <v>4.6924999999999999</v>
      </c>
      <c r="U31" s="49">
        <v>5469.3906999999799</v>
      </c>
      <c r="V31" s="35">
        <f t="shared" si="8"/>
        <v>-3592.3906999999799</v>
      </c>
      <c r="W31" s="1"/>
    </row>
    <row r="32" spans="1:23" ht="22.5" hidden="1" customHeight="1">
      <c r="A32" s="24" t="s">
        <v>749</v>
      </c>
      <c r="B32" s="24" t="s">
        <v>750</v>
      </c>
      <c r="C32" s="23" t="s">
        <v>751</v>
      </c>
      <c r="D32" s="23" t="s">
        <v>752</v>
      </c>
      <c r="E32" s="25">
        <v>5025</v>
      </c>
      <c r="F32" s="36">
        <v>49335</v>
      </c>
      <c r="G32" s="44"/>
      <c r="H32" s="27"/>
      <c r="I32" s="44"/>
      <c r="J32" s="45"/>
      <c r="K32" s="2"/>
      <c r="L32" s="29">
        <f t="shared" si="0"/>
        <v>5025</v>
      </c>
      <c r="M32" s="47">
        <f t="shared" si="9"/>
        <v>0</v>
      </c>
      <c r="N32" s="31">
        <f t="shared" si="1"/>
        <v>37687500</v>
      </c>
      <c r="O32" s="30">
        <f t="shared" si="5"/>
        <v>37.6875</v>
      </c>
      <c r="P32" s="31">
        <f t="shared" si="2"/>
        <v>2814000</v>
      </c>
      <c r="Q32" s="30">
        <f t="shared" si="6"/>
        <v>2.8140000000000001</v>
      </c>
      <c r="R32" s="32">
        <f t="shared" si="3"/>
        <v>15703.125</v>
      </c>
      <c r="S32" s="33">
        <f t="shared" si="4"/>
        <v>12562.5</v>
      </c>
      <c r="T32" s="48">
        <f t="shared" si="7"/>
        <v>12.5625</v>
      </c>
      <c r="U32" s="49">
        <v>5333.9515000000001</v>
      </c>
      <c r="V32" s="35">
        <f t="shared" si="8"/>
        <v>-308.95150000000012</v>
      </c>
      <c r="W32" s="1"/>
    </row>
    <row r="33" spans="1:23" ht="22.5" hidden="1" customHeight="1">
      <c r="A33" s="24" t="s">
        <v>753</v>
      </c>
      <c r="B33" s="24" t="s">
        <v>754</v>
      </c>
      <c r="C33" s="23" t="s">
        <v>755</v>
      </c>
      <c r="D33" s="23" t="s">
        <v>756</v>
      </c>
      <c r="E33" s="25">
        <v>10335</v>
      </c>
      <c r="F33" s="36">
        <v>62499</v>
      </c>
      <c r="G33" s="44"/>
      <c r="H33" s="27"/>
      <c r="I33" s="44"/>
      <c r="J33" s="45"/>
      <c r="K33" s="2"/>
      <c r="L33" s="29">
        <f t="shared" si="0"/>
        <v>10335</v>
      </c>
      <c r="M33" s="47">
        <f t="shared" si="9"/>
        <v>0</v>
      </c>
      <c r="N33" s="31">
        <f t="shared" si="1"/>
        <v>77512500</v>
      </c>
      <c r="O33" s="30">
        <f t="shared" si="5"/>
        <v>77.512500000000003</v>
      </c>
      <c r="P33" s="31">
        <f t="shared" si="2"/>
        <v>5787600</v>
      </c>
      <c r="Q33" s="30">
        <f t="shared" si="6"/>
        <v>5.7876000000000003</v>
      </c>
      <c r="R33" s="32">
        <f t="shared" si="3"/>
        <v>32296.875</v>
      </c>
      <c r="S33" s="33">
        <f t="shared" si="4"/>
        <v>25837.5</v>
      </c>
      <c r="T33" s="48">
        <f t="shared" si="7"/>
        <v>25.837499999999999</v>
      </c>
      <c r="U33" s="49">
        <v>5086.0207</v>
      </c>
      <c r="V33" s="35">
        <f t="shared" si="8"/>
        <v>5248.9793</v>
      </c>
      <c r="W33" s="1"/>
    </row>
    <row r="34" spans="1:23" ht="22.5" hidden="1" customHeight="1">
      <c r="A34" s="24" t="s">
        <v>757</v>
      </c>
      <c r="B34" s="24" t="s">
        <v>758</v>
      </c>
      <c r="C34" s="23" t="s">
        <v>759</v>
      </c>
      <c r="D34" s="23" t="s">
        <v>760</v>
      </c>
      <c r="E34" s="25">
        <v>6368</v>
      </c>
      <c r="F34" s="36">
        <v>50207</v>
      </c>
      <c r="G34" s="44"/>
      <c r="H34" s="27"/>
      <c r="I34" s="44"/>
      <c r="J34" s="45"/>
      <c r="K34" s="2"/>
      <c r="L34" s="29">
        <f t="shared" si="0"/>
        <v>6368</v>
      </c>
      <c r="M34" s="47">
        <f t="shared" si="9"/>
        <v>0</v>
      </c>
      <c r="N34" s="31">
        <f t="shared" si="1"/>
        <v>47760000</v>
      </c>
      <c r="O34" s="30">
        <f t="shared" si="5"/>
        <v>47.76</v>
      </c>
      <c r="P34" s="31">
        <f t="shared" si="2"/>
        <v>3566080</v>
      </c>
      <c r="Q34" s="30">
        <f t="shared" si="6"/>
        <v>3.5660799999999999</v>
      </c>
      <c r="R34" s="32">
        <f t="shared" si="3"/>
        <v>19900</v>
      </c>
      <c r="S34" s="33">
        <f t="shared" si="4"/>
        <v>15920</v>
      </c>
      <c r="T34" s="48">
        <f t="shared" si="7"/>
        <v>15.92</v>
      </c>
      <c r="U34" s="49">
        <v>4760.7340000000004</v>
      </c>
      <c r="V34" s="35">
        <f t="shared" si="8"/>
        <v>1607.2659999999996</v>
      </c>
      <c r="W34" s="1"/>
    </row>
    <row r="35" spans="1:23" ht="22.5" hidden="1" customHeight="1">
      <c r="A35" s="24" t="s">
        <v>761</v>
      </c>
      <c r="B35" s="24" t="s">
        <v>762</v>
      </c>
      <c r="C35" s="23" t="s">
        <v>763</v>
      </c>
      <c r="D35" s="23" t="s">
        <v>764</v>
      </c>
      <c r="E35" s="25">
        <v>3601</v>
      </c>
      <c r="F35" s="36">
        <v>59323</v>
      </c>
      <c r="G35" s="44"/>
      <c r="H35" s="27"/>
      <c r="I35" s="44"/>
      <c r="J35" s="45"/>
      <c r="K35" s="2"/>
      <c r="L35" s="29">
        <f t="shared" si="0"/>
        <v>3601</v>
      </c>
      <c r="M35" s="47">
        <f t="shared" si="9"/>
        <v>0</v>
      </c>
      <c r="N35" s="31">
        <f t="shared" si="1"/>
        <v>27007500</v>
      </c>
      <c r="O35" s="30">
        <f t="shared" si="5"/>
        <v>27.0075</v>
      </c>
      <c r="P35" s="31">
        <f t="shared" si="2"/>
        <v>2016560</v>
      </c>
      <c r="Q35" s="30">
        <f t="shared" si="6"/>
        <v>2.0165600000000001</v>
      </c>
      <c r="R35" s="32">
        <f t="shared" si="3"/>
        <v>11253.125</v>
      </c>
      <c r="S35" s="33">
        <f t="shared" si="4"/>
        <v>9002.5</v>
      </c>
      <c r="T35" s="48">
        <f t="shared" si="7"/>
        <v>9.0024999999999995</v>
      </c>
      <c r="U35" s="49">
        <v>4725.9143999999797</v>
      </c>
      <c r="V35" s="35">
        <f t="shared" si="8"/>
        <v>-1124.9143999999797</v>
      </c>
      <c r="W35" s="1"/>
    </row>
    <row r="36" spans="1:23" ht="22.5" hidden="1" customHeight="1">
      <c r="A36" s="24" t="s">
        <v>765</v>
      </c>
      <c r="B36" s="24" t="s">
        <v>766</v>
      </c>
      <c r="C36" s="23" t="s">
        <v>767</v>
      </c>
      <c r="D36" s="23" t="s">
        <v>768</v>
      </c>
      <c r="E36" s="25">
        <v>6452</v>
      </c>
      <c r="F36" s="36">
        <v>56527</v>
      </c>
      <c r="G36" s="44"/>
      <c r="H36" s="27"/>
      <c r="I36" s="44"/>
      <c r="J36" s="45"/>
      <c r="K36" s="2"/>
      <c r="L36" s="29">
        <f t="shared" si="0"/>
        <v>6452</v>
      </c>
      <c r="M36" s="47">
        <f t="shared" si="9"/>
        <v>0</v>
      </c>
      <c r="N36" s="31">
        <f t="shared" si="1"/>
        <v>48390000</v>
      </c>
      <c r="O36" s="30">
        <f t="shared" si="5"/>
        <v>48.39</v>
      </c>
      <c r="P36" s="31">
        <f t="shared" si="2"/>
        <v>3613120</v>
      </c>
      <c r="Q36" s="30">
        <f t="shared" si="6"/>
        <v>3.6131199999999999</v>
      </c>
      <c r="R36" s="32">
        <f t="shared" si="3"/>
        <v>20162.5</v>
      </c>
      <c r="S36" s="33">
        <f t="shared" si="4"/>
        <v>16130</v>
      </c>
      <c r="T36" s="48">
        <f t="shared" si="7"/>
        <v>16.13</v>
      </c>
      <c r="U36" s="49">
        <v>4665.8841000000002</v>
      </c>
      <c r="V36" s="35">
        <f t="shared" si="8"/>
        <v>1786.1158999999998</v>
      </c>
      <c r="W36" s="1"/>
    </row>
    <row r="37" spans="1:23" ht="22.5" hidden="1" customHeight="1">
      <c r="A37" s="24" t="s">
        <v>769</v>
      </c>
      <c r="B37" s="24" t="s">
        <v>770</v>
      </c>
      <c r="C37" s="23" t="s">
        <v>771</v>
      </c>
      <c r="D37" s="23" t="s">
        <v>772</v>
      </c>
      <c r="E37" s="25">
        <v>6059</v>
      </c>
      <c r="F37" s="36">
        <v>56715</v>
      </c>
      <c r="G37" s="44"/>
      <c r="H37" s="27"/>
      <c r="I37" s="44"/>
      <c r="J37" s="45"/>
      <c r="K37" s="2"/>
      <c r="L37" s="29">
        <f t="shared" si="0"/>
        <v>6059</v>
      </c>
      <c r="M37" s="47">
        <f t="shared" si="9"/>
        <v>0</v>
      </c>
      <c r="N37" s="31">
        <f t="shared" si="1"/>
        <v>45442500</v>
      </c>
      <c r="O37" s="30">
        <f t="shared" si="5"/>
        <v>45.442500000000003</v>
      </c>
      <c r="P37" s="31">
        <f t="shared" si="2"/>
        <v>3393040</v>
      </c>
      <c r="Q37" s="30">
        <f t="shared" si="6"/>
        <v>3.3930400000000001</v>
      </c>
      <c r="R37" s="32">
        <f t="shared" si="3"/>
        <v>18934.375</v>
      </c>
      <c r="S37" s="33">
        <f t="shared" si="4"/>
        <v>15147.5</v>
      </c>
      <c r="T37" s="48">
        <f t="shared" si="7"/>
        <v>15.147500000000001</v>
      </c>
      <c r="U37" s="49">
        <v>4611.5295999999798</v>
      </c>
      <c r="V37" s="35">
        <f t="shared" si="8"/>
        <v>1447.4704000000202</v>
      </c>
      <c r="W37" s="1"/>
    </row>
    <row r="38" spans="1:23" ht="22.5" hidden="1" customHeight="1">
      <c r="A38" s="24" t="s">
        <v>773</v>
      </c>
      <c r="B38" s="24" t="s">
        <v>774</v>
      </c>
      <c r="C38" s="23" t="s">
        <v>775</v>
      </c>
      <c r="D38" s="23" t="s">
        <v>776</v>
      </c>
      <c r="E38" s="25">
        <v>6093</v>
      </c>
      <c r="F38" s="36">
        <v>48636</v>
      </c>
      <c r="G38" s="44"/>
      <c r="H38" s="27"/>
      <c r="I38" s="44"/>
      <c r="J38" s="45"/>
      <c r="K38" s="2"/>
      <c r="L38" s="29">
        <f t="shared" ref="L38:L69" si="10">E38</f>
        <v>6093</v>
      </c>
      <c r="M38" s="47">
        <f t="shared" si="9"/>
        <v>0</v>
      </c>
      <c r="N38" s="31">
        <f t="shared" ref="N38:N69" si="11">N$4*S38</f>
        <v>45697500</v>
      </c>
      <c r="O38" s="30">
        <f t="shared" si="5"/>
        <v>45.697499999999998</v>
      </c>
      <c r="P38" s="31">
        <f t="shared" ref="P38:P69" si="12">P$4*$E38</f>
        <v>3412080</v>
      </c>
      <c r="Q38" s="30">
        <f t="shared" si="6"/>
        <v>3.41208</v>
      </c>
      <c r="R38" s="32">
        <f t="shared" ref="R38:R69" si="13">R$4*S38</f>
        <v>19040.625</v>
      </c>
      <c r="S38" s="33">
        <f t="shared" ref="S38:S69" si="14">S$4*$E38</f>
        <v>15232.5</v>
      </c>
      <c r="T38" s="48">
        <f t="shared" si="7"/>
        <v>15.2325</v>
      </c>
      <c r="U38" s="49">
        <v>4561.8675999999796</v>
      </c>
      <c r="V38" s="35">
        <f t="shared" si="8"/>
        <v>1531.1324000000204</v>
      </c>
      <c r="W38" s="1"/>
    </row>
    <row r="39" spans="1:23" ht="22.5" hidden="1" customHeight="1">
      <c r="A39" s="24" t="s">
        <v>777</v>
      </c>
      <c r="B39" s="24" t="s">
        <v>778</v>
      </c>
      <c r="C39" s="23" t="s">
        <v>779</v>
      </c>
      <c r="D39" s="23" t="s">
        <v>780</v>
      </c>
      <c r="E39" s="25">
        <v>6517</v>
      </c>
      <c r="F39" s="36">
        <v>63682</v>
      </c>
      <c r="G39" s="44"/>
      <c r="H39" s="27"/>
      <c r="I39" s="44"/>
      <c r="J39" s="45"/>
      <c r="K39" s="2"/>
      <c r="L39" s="29">
        <f t="shared" si="10"/>
        <v>6517</v>
      </c>
      <c r="M39" s="47">
        <f t="shared" si="9"/>
        <v>0</v>
      </c>
      <c r="N39" s="31">
        <f t="shared" si="11"/>
        <v>48877500</v>
      </c>
      <c r="O39" s="30">
        <f t="shared" si="5"/>
        <v>48.877499999999998</v>
      </c>
      <c r="P39" s="31">
        <f t="shared" si="12"/>
        <v>3649520</v>
      </c>
      <c r="Q39" s="30">
        <f t="shared" si="6"/>
        <v>3.6495199999999999</v>
      </c>
      <c r="R39" s="32">
        <f t="shared" si="13"/>
        <v>20365.625</v>
      </c>
      <c r="S39" s="33">
        <f t="shared" si="14"/>
        <v>16292.5</v>
      </c>
      <c r="T39" s="48">
        <f t="shared" si="7"/>
        <v>16.2925</v>
      </c>
      <c r="U39" s="49">
        <v>4484.2758000000003</v>
      </c>
      <c r="V39" s="35">
        <f t="shared" si="8"/>
        <v>2032.7241999999997</v>
      </c>
      <c r="W39" s="1"/>
    </row>
    <row r="40" spans="1:23" ht="22.5" hidden="1" customHeight="1">
      <c r="A40" s="24" t="s">
        <v>781</v>
      </c>
      <c r="B40" s="24" t="s">
        <v>782</v>
      </c>
      <c r="C40" s="23" t="s">
        <v>783</v>
      </c>
      <c r="D40" s="23" t="s">
        <v>784</v>
      </c>
      <c r="E40" s="25">
        <v>4728</v>
      </c>
      <c r="F40" s="36">
        <v>57529</v>
      </c>
      <c r="G40" s="44"/>
      <c r="H40" s="27"/>
      <c r="I40" s="44"/>
      <c r="J40" s="45"/>
      <c r="K40" s="2"/>
      <c r="L40" s="29">
        <f t="shared" si="10"/>
        <v>4728</v>
      </c>
      <c r="M40" s="47">
        <f t="shared" si="9"/>
        <v>0</v>
      </c>
      <c r="N40" s="31">
        <f t="shared" si="11"/>
        <v>35460000</v>
      </c>
      <c r="O40" s="30">
        <f t="shared" ref="O40:O71" si="15">N40/1000000</f>
        <v>35.46</v>
      </c>
      <c r="P40" s="31">
        <f t="shared" si="12"/>
        <v>2647680</v>
      </c>
      <c r="Q40" s="30">
        <f t="shared" ref="Q40:Q71" si="16">P40/1000000</f>
        <v>2.6476799999999998</v>
      </c>
      <c r="R40" s="32">
        <f t="shared" si="13"/>
        <v>14775</v>
      </c>
      <c r="S40" s="33">
        <f t="shared" si="14"/>
        <v>11820</v>
      </c>
      <c r="T40" s="48">
        <f t="shared" ref="T40:T71" si="17">S40/1000</f>
        <v>11.82</v>
      </c>
      <c r="U40" s="49">
        <v>4076.1884</v>
      </c>
      <c r="V40" s="35">
        <f t="shared" ref="V40:V71" si="18">L40-U40</f>
        <v>651.8116</v>
      </c>
      <c r="W40" s="1"/>
    </row>
    <row r="41" spans="1:23" ht="22.5" hidden="1" customHeight="1">
      <c r="A41" s="24" t="s">
        <v>785</v>
      </c>
      <c r="B41" s="24" t="s">
        <v>786</v>
      </c>
      <c r="C41" s="23" t="s">
        <v>787</v>
      </c>
      <c r="D41" s="23" t="s">
        <v>788</v>
      </c>
      <c r="E41" s="25">
        <v>1938</v>
      </c>
      <c r="F41" s="36">
        <v>68025</v>
      </c>
      <c r="G41" s="44"/>
      <c r="H41" s="27"/>
      <c r="I41" s="44"/>
      <c r="J41" s="45"/>
      <c r="K41" s="2"/>
      <c r="L41" s="29">
        <f t="shared" si="10"/>
        <v>1938</v>
      </c>
      <c r="M41" s="47">
        <f t="shared" si="9"/>
        <v>0</v>
      </c>
      <c r="N41" s="31">
        <f t="shared" si="11"/>
        <v>14535000</v>
      </c>
      <c r="O41" s="30">
        <f t="shared" si="15"/>
        <v>14.535</v>
      </c>
      <c r="P41" s="31">
        <f t="shared" si="12"/>
        <v>1085280</v>
      </c>
      <c r="Q41" s="30">
        <f t="shared" si="16"/>
        <v>1.08528</v>
      </c>
      <c r="R41" s="32">
        <f t="shared" si="13"/>
        <v>6056.25</v>
      </c>
      <c r="S41" s="33">
        <f t="shared" si="14"/>
        <v>4845</v>
      </c>
      <c r="T41" s="48">
        <f t="shared" si="17"/>
        <v>4.8449999999999998</v>
      </c>
      <c r="U41" s="49">
        <v>3559.9375</v>
      </c>
      <c r="V41" s="35">
        <f t="shared" si="18"/>
        <v>-1621.9375</v>
      </c>
      <c r="W41" s="1"/>
    </row>
    <row r="42" spans="1:23" ht="22.5" hidden="1" customHeight="1">
      <c r="A42" s="24" t="s">
        <v>789</v>
      </c>
      <c r="B42" s="24" t="s">
        <v>790</v>
      </c>
      <c r="C42" s="23" t="s">
        <v>791</v>
      </c>
      <c r="D42" s="23" t="s">
        <v>792</v>
      </c>
      <c r="E42" s="25">
        <v>9480</v>
      </c>
      <c r="F42" s="36">
        <v>51652</v>
      </c>
      <c r="G42" s="44"/>
      <c r="H42" s="27"/>
      <c r="I42" s="44"/>
      <c r="J42" s="45"/>
      <c r="K42" s="2"/>
      <c r="L42" s="29">
        <f t="shared" si="10"/>
        <v>9480</v>
      </c>
      <c r="M42" s="47">
        <f t="shared" si="9"/>
        <v>0</v>
      </c>
      <c r="N42" s="31">
        <f t="shared" si="11"/>
        <v>71100000</v>
      </c>
      <c r="O42" s="30">
        <f t="shared" si="15"/>
        <v>71.099999999999994</v>
      </c>
      <c r="P42" s="31">
        <f t="shared" si="12"/>
        <v>5308800</v>
      </c>
      <c r="Q42" s="30">
        <f t="shared" si="16"/>
        <v>5.3087999999999997</v>
      </c>
      <c r="R42" s="32">
        <f t="shared" si="13"/>
        <v>29625</v>
      </c>
      <c r="S42" s="33">
        <f t="shared" si="14"/>
        <v>23700</v>
      </c>
      <c r="T42" s="48">
        <f t="shared" si="17"/>
        <v>23.7</v>
      </c>
      <c r="U42" s="49">
        <v>3402.9585999999799</v>
      </c>
      <c r="V42" s="35">
        <f t="shared" si="18"/>
        <v>6077.0414000000201</v>
      </c>
      <c r="W42" s="1"/>
    </row>
    <row r="43" spans="1:23" ht="22.5" hidden="1" customHeight="1">
      <c r="A43" s="24" t="s">
        <v>793</v>
      </c>
      <c r="B43" s="24" t="s">
        <v>794</v>
      </c>
      <c r="C43" s="23" t="s">
        <v>795</v>
      </c>
      <c r="D43" s="23" t="s">
        <v>796</v>
      </c>
      <c r="E43" s="25">
        <v>12410</v>
      </c>
      <c r="F43" s="36">
        <v>72476</v>
      </c>
      <c r="G43" s="44"/>
      <c r="H43" s="27"/>
      <c r="I43" s="44"/>
      <c r="J43" s="45"/>
      <c r="K43" s="2"/>
      <c r="L43" s="29">
        <f t="shared" si="10"/>
        <v>12410</v>
      </c>
      <c r="M43" s="47">
        <f t="shared" si="9"/>
        <v>0</v>
      </c>
      <c r="N43" s="31">
        <f t="shared" si="11"/>
        <v>93075000</v>
      </c>
      <c r="O43" s="30">
        <f t="shared" si="15"/>
        <v>93.075000000000003</v>
      </c>
      <c r="P43" s="31">
        <f t="shared" si="12"/>
        <v>6949600</v>
      </c>
      <c r="Q43" s="30">
        <f t="shared" si="16"/>
        <v>6.9496000000000002</v>
      </c>
      <c r="R43" s="32">
        <f t="shared" si="13"/>
        <v>38781.25</v>
      </c>
      <c r="S43" s="33">
        <f t="shared" si="14"/>
        <v>31025</v>
      </c>
      <c r="T43" s="48">
        <f t="shared" si="17"/>
        <v>31.024999999999999</v>
      </c>
      <c r="U43" s="49">
        <v>3268.1386000000002</v>
      </c>
      <c r="V43" s="35">
        <f t="shared" si="18"/>
        <v>9141.8613999999998</v>
      </c>
      <c r="W43" s="1"/>
    </row>
    <row r="44" spans="1:23" ht="22.5" hidden="1" customHeight="1">
      <c r="A44" s="24" t="s">
        <v>797</v>
      </c>
      <c r="B44" s="24" t="s">
        <v>798</v>
      </c>
      <c r="C44" s="23" t="s">
        <v>799</v>
      </c>
      <c r="D44" s="23" t="s">
        <v>800</v>
      </c>
      <c r="E44" s="25">
        <v>3202</v>
      </c>
      <c r="F44" s="36">
        <v>57464</v>
      </c>
      <c r="G44" s="44"/>
      <c r="H44" s="27"/>
      <c r="I44" s="44"/>
      <c r="J44" s="45"/>
      <c r="K44" s="2"/>
      <c r="L44" s="29">
        <f t="shared" si="10"/>
        <v>3202</v>
      </c>
      <c r="M44" s="47">
        <f t="shared" si="9"/>
        <v>0</v>
      </c>
      <c r="N44" s="31">
        <f t="shared" si="11"/>
        <v>24015000</v>
      </c>
      <c r="O44" s="30">
        <f t="shared" si="15"/>
        <v>24.015000000000001</v>
      </c>
      <c r="P44" s="31">
        <f t="shared" si="12"/>
        <v>1793120</v>
      </c>
      <c r="Q44" s="30">
        <f t="shared" si="16"/>
        <v>1.79312</v>
      </c>
      <c r="R44" s="32">
        <f t="shared" si="13"/>
        <v>10006.25</v>
      </c>
      <c r="S44" s="33">
        <f t="shared" si="14"/>
        <v>8005</v>
      </c>
      <c r="T44" s="48">
        <f t="shared" si="17"/>
        <v>8.0050000000000008</v>
      </c>
      <c r="U44" s="49">
        <v>3095.6163000000001</v>
      </c>
      <c r="V44" s="35">
        <f t="shared" si="18"/>
        <v>106.38369999999986</v>
      </c>
      <c r="W44" s="1"/>
    </row>
    <row r="45" spans="1:23" ht="22.5" hidden="1" customHeight="1">
      <c r="A45" s="24" t="s">
        <v>801</v>
      </c>
      <c r="B45" s="24" t="s">
        <v>802</v>
      </c>
      <c r="C45" s="23" t="s">
        <v>803</v>
      </c>
      <c r="D45" s="23" t="s">
        <v>804</v>
      </c>
      <c r="E45" s="25">
        <v>7254</v>
      </c>
      <c r="F45" s="36">
        <v>59517</v>
      </c>
      <c r="G45" s="44"/>
      <c r="H45" s="27"/>
      <c r="I45" s="44"/>
      <c r="J45" s="45"/>
      <c r="K45" s="2"/>
      <c r="L45" s="29">
        <f t="shared" si="10"/>
        <v>7254</v>
      </c>
      <c r="M45" s="47">
        <f t="shared" si="9"/>
        <v>0</v>
      </c>
      <c r="N45" s="31">
        <f t="shared" si="11"/>
        <v>54405000</v>
      </c>
      <c r="O45" s="30">
        <f t="shared" si="15"/>
        <v>54.405000000000001</v>
      </c>
      <c r="P45" s="31">
        <f t="shared" si="12"/>
        <v>4062240</v>
      </c>
      <c r="Q45" s="30">
        <f t="shared" si="16"/>
        <v>4.0622400000000001</v>
      </c>
      <c r="R45" s="32">
        <f t="shared" si="13"/>
        <v>22668.75</v>
      </c>
      <c r="S45" s="33">
        <f t="shared" si="14"/>
        <v>18135</v>
      </c>
      <c r="T45" s="48">
        <f t="shared" si="17"/>
        <v>18.135000000000002</v>
      </c>
      <c r="U45" s="49">
        <v>3048.4517000000001</v>
      </c>
      <c r="V45" s="35">
        <f t="shared" si="18"/>
        <v>4205.5483000000004</v>
      </c>
      <c r="W45" s="1"/>
    </row>
    <row r="46" spans="1:23" ht="22.5" hidden="1" customHeight="1">
      <c r="A46" s="24" t="s">
        <v>805</v>
      </c>
      <c r="B46" s="24" t="s">
        <v>806</v>
      </c>
      <c r="C46" s="23" t="s">
        <v>807</v>
      </c>
      <c r="D46" s="23" t="s">
        <v>808</v>
      </c>
      <c r="E46" s="25">
        <v>2579</v>
      </c>
      <c r="F46" s="36">
        <v>63567</v>
      </c>
      <c r="G46" s="44"/>
      <c r="H46" s="27"/>
      <c r="I46" s="44"/>
      <c r="J46" s="45"/>
      <c r="K46" s="2"/>
      <c r="L46" s="29">
        <f t="shared" si="10"/>
        <v>2579</v>
      </c>
      <c r="M46" s="47">
        <f t="shared" si="9"/>
        <v>0</v>
      </c>
      <c r="N46" s="31">
        <f t="shared" si="11"/>
        <v>19342500</v>
      </c>
      <c r="O46" s="30">
        <f t="shared" si="15"/>
        <v>19.342500000000001</v>
      </c>
      <c r="P46" s="31">
        <f t="shared" si="12"/>
        <v>1444240</v>
      </c>
      <c r="Q46" s="30">
        <f t="shared" si="16"/>
        <v>1.44424</v>
      </c>
      <c r="R46" s="32">
        <f t="shared" si="13"/>
        <v>8059.375</v>
      </c>
      <c r="S46" s="33">
        <f t="shared" si="14"/>
        <v>6447.5</v>
      </c>
      <c r="T46" s="48">
        <f t="shared" si="17"/>
        <v>6.4474999999999998</v>
      </c>
      <c r="U46" s="49">
        <v>2694.3254999999799</v>
      </c>
      <c r="V46" s="35">
        <f t="shared" si="18"/>
        <v>-115.32549999997991</v>
      </c>
      <c r="W46" s="1"/>
    </row>
    <row r="47" spans="1:23" ht="22.5" hidden="1" customHeight="1">
      <c r="A47" s="24" t="s">
        <v>809</v>
      </c>
      <c r="B47" s="24" t="s">
        <v>810</v>
      </c>
      <c r="C47" s="23" t="s">
        <v>811</v>
      </c>
      <c r="D47" s="23" t="s">
        <v>812</v>
      </c>
      <c r="E47" s="25">
        <v>14234</v>
      </c>
      <c r="F47" s="36">
        <v>70626</v>
      </c>
      <c r="G47" s="44"/>
      <c r="H47" s="27"/>
      <c r="I47" s="44"/>
      <c r="J47" s="45"/>
      <c r="K47" s="2"/>
      <c r="L47" s="29">
        <f t="shared" si="10"/>
        <v>14234</v>
      </c>
      <c r="M47" s="47">
        <f t="shared" si="9"/>
        <v>0</v>
      </c>
      <c r="N47" s="31">
        <f t="shared" si="11"/>
        <v>106755000</v>
      </c>
      <c r="O47" s="30">
        <f t="shared" si="15"/>
        <v>106.755</v>
      </c>
      <c r="P47" s="31">
        <f t="shared" si="12"/>
        <v>7971040</v>
      </c>
      <c r="Q47" s="30">
        <f t="shared" si="16"/>
        <v>7.9710400000000003</v>
      </c>
      <c r="R47" s="32">
        <f t="shared" si="13"/>
        <v>44481.25</v>
      </c>
      <c r="S47" s="33">
        <f t="shared" si="14"/>
        <v>35585</v>
      </c>
      <c r="T47" s="48">
        <f t="shared" si="17"/>
        <v>35.585000000000001</v>
      </c>
      <c r="U47" s="49">
        <v>2501.0526</v>
      </c>
      <c r="V47" s="35">
        <f t="shared" si="18"/>
        <v>11732.947400000001</v>
      </c>
      <c r="W47" s="1"/>
    </row>
    <row r="48" spans="1:23" ht="22.5" hidden="1" customHeight="1">
      <c r="A48" s="24" t="s">
        <v>813</v>
      </c>
      <c r="B48" s="24" t="s">
        <v>814</v>
      </c>
      <c r="C48" s="23" t="s">
        <v>815</v>
      </c>
      <c r="D48" s="23" t="s">
        <v>816</v>
      </c>
      <c r="E48" s="25">
        <v>6243</v>
      </c>
      <c r="F48" s="36">
        <v>64025</v>
      </c>
      <c r="G48" s="44"/>
      <c r="H48" s="27"/>
      <c r="I48" s="44"/>
      <c r="J48" s="45"/>
      <c r="K48" s="2"/>
      <c r="L48" s="29">
        <f t="shared" si="10"/>
        <v>6243</v>
      </c>
      <c r="M48" s="47">
        <f t="shared" si="9"/>
        <v>0</v>
      </c>
      <c r="N48" s="31">
        <f t="shared" si="11"/>
        <v>46822500</v>
      </c>
      <c r="O48" s="30">
        <f t="shared" si="15"/>
        <v>46.822499999999998</v>
      </c>
      <c r="P48" s="31">
        <f t="shared" si="12"/>
        <v>3496080</v>
      </c>
      <c r="Q48" s="30">
        <f t="shared" si="16"/>
        <v>3.4960800000000001</v>
      </c>
      <c r="R48" s="32">
        <f t="shared" si="13"/>
        <v>19509.375</v>
      </c>
      <c r="S48" s="33">
        <f t="shared" si="14"/>
        <v>15607.5</v>
      </c>
      <c r="T48" s="48">
        <f t="shared" si="17"/>
        <v>15.6075</v>
      </c>
      <c r="U48" s="49">
        <v>2424.9924000000001</v>
      </c>
      <c r="V48" s="35">
        <f t="shared" si="18"/>
        <v>3818.0075999999999</v>
      </c>
      <c r="W48" s="1"/>
    </row>
    <row r="49" spans="1:23" ht="22.5" hidden="1" customHeight="1">
      <c r="A49" s="24" t="s">
        <v>817</v>
      </c>
      <c r="B49" s="24" t="s">
        <v>818</v>
      </c>
      <c r="C49" s="23" t="s">
        <v>819</v>
      </c>
      <c r="D49" s="23" t="s">
        <v>820</v>
      </c>
      <c r="E49" s="25">
        <v>5592</v>
      </c>
      <c r="F49" s="36">
        <v>64329</v>
      </c>
      <c r="G49" s="44"/>
      <c r="H49" s="27"/>
      <c r="I49" s="44"/>
      <c r="J49" s="45"/>
      <c r="K49" s="2"/>
      <c r="L49" s="29">
        <f t="shared" si="10"/>
        <v>5592</v>
      </c>
      <c r="M49" s="47">
        <f t="shared" si="9"/>
        <v>0</v>
      </c>
      <c r="N49" s="31">
        <f t="shared" si="11"/>
        <v>41940000</v>
      </c>
      <c r="O49" s="30">
        <f t="shared" si="15"/>
        <v>41.94</v>
      </c>
      <c r="P49" s="31">
        <f t="shared" si="12"/>
        <v>3131520</v>
      </c>
      <c r="Q49" s="30">
        <f t="shared" si="16"/>
        <v>3.1315200000000001</v>
      </c>
      <c r="R49" s="32">
        <f t="shared" si="13"/>
        <v>17475</v>
      </c>
      <c r="S49" s="33">
        <f t="shared" si="14"/>
        <v>13980</v>
      </c>
      <c r="T49" s="48">
        <f t="shared" si="17"/>
        <v>13.98</v>
      </c>
      <c r="U49" s="49">
        <v>2357.4632999999799</v>
      </c>
      <c r="V49" s="35">
        <f t="shared" si="18"/>
        <v>3234.5367000000201</v>
      </c>
      <c r="W49" s="1"/>
    </row>
    <row r="50" spans="1:23" ht="22.5" hidden="1" customHeight="1">
      <c r="A50" s="24" t="s">
        <v>821</v>
      </c>
      <c r="B50" s="24" t="s">
        <v>822</v>
      </c>
      <c r="C50" s="23" t="s">
        <v>823</v>
      </c>
      <c r="D50" s="23" t="s">
        <v>824</v>
      </c>
      <c r="E50" s="25">
        <v>4885</v>
      </c>
      <c r="F50" s="36">
        <v>50221</v>
      </c>
      <c r="G50" s="44"/>
      <c r="H50" s="27"/>
      <c r="I50" s="44"/>
      <c r="J50" s="45"/>
      <c r="K50" s="2"/>
      <c r="L50" s="29">
        <f t="shared" si="10"/>
        <v>4885</v>
      </c>
      <c r="M50" s="47">
        <f t="shared" si="9"/>
        <v>0</v>
      </c>
      <c r="N50" s="31">
        <f t="shared" si="11"/>
        <v>36637500</v>
      </c>
      <c r="O50" s="30">
        <f t="shared" si="15"/>
        <v>36.637500000000003</v>
      </c>
      <c r="P50" s="31">
        <f t="shared" si="12"/>
        <v>2735600</v>
      </c>
      <c r="Q50" s="30">
        <f t="shared" si="16"/>
        <v>2.7355999999999998</v>
      </c>
      <c r="R50" s="32">
        <f t="shared" si="13"/>
        <v>15265.625</v>
      </c>
      <c r="S50" s="33">
        <f t="shared" si="14"/>
        <v>12212.5</v>
      </c>
      <c r="T50" s="48">
        <f t="shared" si="17"/>
        <v>12.2125</v>
      </c>
      <c r="U50" s="49">
        <v>2337.4054999999798</v>
      </c>
      <c r="V50" s="35">
        <f t="shared" si="18"/>
        <v>2547.5945000000202</v>
      </c>
      <c r="W50" s="1"/>
    </row>
    <row r="51" spans="1:23" ht="22.5" hidden="1" customHeight="1">
      <c r="A51" s="24" t="s">
        <v>825</v>
      </c>
      <c r="B51" s="24" t="s">
        <v>826</v>
      </c>
      <c r="C51" s="23" t="s">
        <v>827</v>
      </c>
      <c r="D51" s="23" t="s">
        <v>828</v>
      </c>
      <c r="E51" s="25">
        <v>1048</v>
      </c>
      <c r="F51" s="36">
        <v>89327</v>
      </c>
      <c r="G51" s="44"/>
      <c r="H51" s="27"/>
      <c r="I51" s="44"/>
      <c r="J51" s="45"/>
      <c r="K51" s="2"/>
      <c r="L51" s="29">
        <f t="shared" si="10"/>
        <v>1048</v>
      </c>
      <c r="M51" s="47">
        <f t="shared" si="9"/>
        <v>0</v>
      </c>
      <c r="N51" s="31">
        <f t="shared" si="11"/>
        <v>7860000</v>
      </c>
      <c r="O51" s="30">
        <f t="shared" si="15"/>
        <v>7.86</v>
      </c>
      <c r="P51" s="31">
        <f t="shared" si="12"/>
        <v>586880</v>
      </c>
      <c r="Q51" s="30">
        <f t="shared" si="16"/>
        <v>0.58687999999999996</v>
      </c>
      <c r="R51" s="32">
        <f t="shared" si="13"/>
        <v>3275</v>
      </c>
      <c r="S51" s="33">
        <f t="shared" si="14"/>
        <v>2620</v>
      </c>
      <c r="T51" s="48">
        <f t="shared" si="17"/>
        <v>2.62</v>
      </c>
      <c r="U51" s="49">
        <v>2048.6493999999798</v>
      </c>
      <c r="V51" s="35">
        <f t="shared" si="18"/>
        <v>-1000.6493999999798</v>
      </c>
      <c r="W51" s="1"/>
    </row>
    <row r="52" spans="1:23" ht="22.5" hidden="1" customHeight="1">
      <c r="A52" s="24" t="s">
        <v>829</v>
      </c>
      <c r="B52" s="24" t="s">
        <v>830</v>
      </c>
      <c r="C52" s="23" t="s">
        <v>831</v>
      </c>
      <c r="D52" s="23" t="s">
        <v>832</v>
      </c>
      <c r="E52" s="25">
        <v>4915</v>
      </c>
      <c r="F52" s="36">
        <v>48079</v>
      </c>
      <c r="G52" s="44"/>
      <c r="H52" s="27"/>
      <c r="I52" s="44"/>
      <c r="J52" s="45"/>
      <c r="K52" s="2"/>
      <c r="L52" s="29">
        <f t="shared" si="10"/>
        <v>4915</v>
      </c>
      <c r="M52" s="47">
        <f t="shared" si="9"/>
        <v>0</v>
      </c>
      <c r="N52" s="31">
        <f t="shared" si="11"/>
        <v>36862500</v>
      </c>
      <c r="O52" s="30">
        <f t="shared" si="15"/>
        <v>36.862499999999997</v>
      </c>
      <c r="P52" s="31">
        <f t="shared" si="12"/>
        <v>2752400</v>
      </c>
      <c r="Q52" s="30">
        <f t="shared" si="16"/>
        <v>2.7524000000000002</v>
      </c>
      <c r="R52" s="32">
        <f t="shared" si="13"/>
        <v>15359.375</v>
      </c>
      <c r="S52" s="33">
        <f t="shared" si="14"/>
        <v>12287.5</v>
      </c>
      <c r="T52" s="48">
        <f t="shared" si="17"/>
        <v>12.2875</v>
      </c>
      <c r="U52" s="49">
        <v>1919.5914</v>
      </c>
      <c r="V52" s="35">
        <f t="shared" si="18"/>
        <v>2995.4085999999998</v>
      </c>
      <c r="W52" s="1"/>
    </row>
    <row r="53" spans="1:23" ht="22.5" hidden="1" customHeight="1">
      <c r="A53" s="24" t="s">
        <v>833</v>
      </c>
      <c r="B53" s="24" t="s">
        <v>834</v>
      </c>
      <c r="C53" s="23" t="s">
        <v>835</v>
      </c>
      <c r="D53" s="23" t="s">
        <v>836</v>
      </c>
      <c r="E53" s="25">
        <v>2039</v>
      </c>
      <c r="F53" s="36">
        <v>63024</v>
      </c>
      <c r="G53" s="44"/>
      <c r="H53" s="27"/>
      <c r="I53" s="44"/>
      <c r="J53" s="45"/>
      <c r="K53" s="2"/>
      <c r="L53" s="29">
        <f t="shared" si="10"/>
        <v>2039</v>
      </c>
      <c r="M53" s="47">
        <f t="shared" si="9"/>
        <v>0</v>
      </c>
      <c r="N53" s="31">
        <f t="shared" si="11"/>
        <v>15292500</v>
      </c>
      <c r="O53" s="30">
        <f t="shared" si="15"/>
        <v>15.2925</v>
      </c>
      <c r="P53" s="31">
        <f t="shared" si="12"/>
        <v>1141840</v>
      </c>
      <c r="Q53" s="30">
        <f t="shared" si="16"/>
        <v>1.14184</v>
      </c>
      <c r="R53" s="32">
        <f t="shared" si="13"/>
        <v>6371.875</v>
      </c>
      <c r="S53" s="33">
        <f t="shared" si="14"/>
        <v>5097.5</v>
      </c>
      <c r="T53" s="48">
        <f t="shared" si="17"/>
        <v>5.0975000000000001</v>
      </c>
      <c r="U53" s="49">
        <v>1858.9661000000001</v>
      </c>
      <c r="V53" s="35">
        <f t="shared" si="18"/>
        <v>180.0338999999999</v>
      </c>
      <c r="W53" s="1"/>
    </row>
    <row r="54" spans="1:23" ht="22.5" hidden="1" customHeight="1">
      <c r="A54" s="24" t="s">
        <v>837</v>
      </c>
      <c r="B54" s="24" t="s">
        <v>838</v>
      </c>
      <c r="C54" s="23" t="s">
        <v>839</v>
      </c>
      <c r="D54" s="23" t="s">
        <v>840</v>
      </c>
      <c r="E54" s="25">
        <v>2784</v>
      </c>
      <c r="F54" s="36">
        <v>57624</v>
      </c>
      <c r="G54" s="44"/>
      <c r="H54" s="27"/>
      <c r="I54" s="44"/>
      <c r="J54" s="45"/>
      <c r="K54" s="2"/>
      <c r="L54" s="29">
        <f t="shared" si="10"/>
        <v>2784</v>
      </c>
      <c r="M54" s="47">
        <f t="shared" si="9"/>
        <v>0</v>
      </c>
      <c r="N54" s="31">
        <f t="shared" si="11"/>
        <v>20880000</v>
      </c>
      <c r="O54" s="30">
        <f t="shared" si="15"/>
        <v>20.88</v>
      </c>
      <c r="P54" s="31">
        <f t="shared" si="12"/>
        <v>1559040</v>
      </c>
      <c r="Q54" s="30">
        <f t="shared" si="16"/>
        <v>1.55904</v>
      </c>
      <c r="R54" s="32">
        <f t="shared" si="13"/>
        <v>8700</v>
      </c>
      <c r="S54" s="33">
        <f t="shared" si="14"/>
        <v>6960</v>
      </c>
      <c r="T54" s="48">
        <f t="shared" si="17"/>
        <v>6.96</v>
      </c>
      <c r="U54" s="49">
        <v>1798.8076000000001</v>
      </c>
      <c r="V54" s="35">
        <f t="shared" si="18"/>
        <v>985.19239999999991</v>
      </c>
      <c r="W54" s="1"/>
    </row>
    <row r="55" spans="1:23" ht="22.5" hidden="1" customHeight="1">
      <c r="A55" s="24" t="s">
        <v>841</v>
      </c>
      <c r="B55" s="24" t="s">
        <v>842</v>
      </c>
      <c r="C55" s="23" t="s">
        <v>843</v>
      </c>
      <c r="D55" s="23" t="s">
        <v>844</v>
      </c>
      <c r="E55" s="37">
        <v>942</v>
      </c>
      <c r="F55" s="36">
        <v>81233</v>
      </c>
      <c r="G55" s="44"/>
      <c r="H55" s="27"/>
      <c r="I55" s="44"/>
      <c r="J55" s="45"/>
      <c r="K55" s="2"/>
      <c r="L55" s="29">
        <f t="shared" si="10"/>
        <v>942</v>
      </c>
      <c r="M55" s="47">
        <f t="shared" si="9"/>
        <v>0</v>
      </c>
      <c r="N55" s="31">
        <f t="shared" si="11"/>
        <v>7065000</v>
      </c>
      <c r="O55" s="30">
        <f t="shared" si="15"/>
        <v>7.0650000000000004</v>
      </c>
      <c r="P55" s="31">
        <f t="shared" si="12"/>
        <v>527520</v>
      </c>
      <c r="Q55" s="30">
        <f t="shared" si="16"/>
        <v>0.52751999999999999</v>
      </c>
      <c r="R55" s="32">
        <f t="shared" si="13"/>
        <v>2943.75</v>
      </c>
      <c r="S55" s="33">
        <f t="shared" si="14"/>
        <v>2355</v>
      </c>
      <c r="T55" s="48">
        <f t="shared" si="17"/>
        <v>2.355</v>
      </c>
      <c r="U55" s="49">
        <v>984.05930000000001</v>
      </c>
      <c r="V55" s="35">
        <f t="shared" si="18"/>
        <v>-42.059300000000007</v>
      </c>
      <c r="W55" s="1"/>
    </row>
    <row r="56" spans="1:23" ht="22.5" hidden="1" customHeight="1">
      <c r="A56" s="24" t="s">
        <v>845</v>
      </c>
      <c r="B56" s="24" t="s">
        <v>846</v>
      </c>
      <c r="C56" s="23" t="s">
        <v>847</v>
      </c>
      <c r="D56" s="23" t="s">
        <v>848</v>
      </c>
      <c r="E56" s="25">
        <v>5376</v>
      </c>
      <c r="F56" s="36">
        <v>42584</v>
      </c>
      <c r="G56" s="44"/>
      <c r="H56" s="27"/>
      <c r="I56" s="44"/>
      <c r="J56" s="45"/>
      <c r="K56" s="2"/>
      <c r="L56" s="29">
        <f t="shared" si="10"/>
        <v>5376</v>
      </c>
      <c r="M56" s="47">
        <f t="shared" si="9"/>
        <v>0</v>
      </c>
      <c r="N56" s="31">
        <f t="shared" si="11"/>
        <v>40320000</v>
      </c>
      <c r="O56" s="30">
        <f t="shared" si="15"/>
        <v>40.32</v>
      </c>
      <c r="P56" s="31">
        <f t="shared" si="12"/>
        <v>3010560</v>
      </c>
      <c r="Q56" s="30">
        <f t="shared" si="16"/>
        <v>3.0105599999999999</v>
      </c>
      <c r="R56" s="32">
        <f t="shared" si="13"/>
        <v>16800</v>
      </c>
      <c r="S56" s="33">
        <f t="shared" si="14"/>
        <v>13440</v>
      </c>
      <c r="T56" s="48">
        <f t="shared" si="17"/>
        <v>13.44</v>
      </c>
      <c r="U56" s="49">
        <v>892.33240000000001</v>
      </c>
      <c r="V56" s="35">
        <f t="shared" si="18"/>
        <v>4483.6675999999998</v>
      </c>
      <c r="W56" s="1"/>
    </row>
    <row r="57" spans="1:23" ht="22.5" customHeight="1">
      <c r="A57" s="56"/>
      <c r="B57" s="57"/>
      <c r="C57" s="57"/>
      <c r="D57" s="3" t="s">
        <v>849</v>
      </c>
      <c r="E57" s="3">
        <f>SUM(E9:E56)</f>
        <v>262301</v>
      </c>
      <c r="F57" s="3">
        <f>SUM(F9:F56)</f>
        <v>2863392</v>
      </c>
      <c r="G57" s="46"/>
      <c r="H57" s="27"/>
      <c r="I57" s="46"/>
      <c r="J57" s="45"/>
      <c r="K57" s="2"/>
      <c r="L57" s="29">
        <f t="shared" si="10"/>
        <v>262301</v>
      </c>
      <c r="M57" s="47">
        <f>E57/F57</f>
        <v>9.1604991562454594E-2</v>
      </c>
      <c r="N57" s="31">
        <f t="shared" si="11"/>
        <v>1967257500</v>
      </c>
      <c r="O57" s="30">
        <f t="shared" si="15"/>
        <v>1967.2574999999999</v>
      </c>
      <c r="P57" s="31">
        <f t="shared" si="12"/>
        <v>146888560</v>
      </c>
      <c r="Q57" s="30">
        <f t="shared" si="16"/>
        <v>146.88856000000001</v>
      </c>
      <c r="R57" s="32">
        <f t="shared" si="13"/>
        <v>819690.625</v>
      </c>
      <c r="S57" s="33">
        <f t="shared" si="14"/>
        <v>655752.5</v>
      </c>
      <c r="T57" s="48">
        <f t="shared" si="17"/>
        <v>655.75250000000005</v>
      </c>
      <c r="U57" s="49">
        <v>246313.5172</v>
      </c>
      <c r="V57" s="35">
        <f t="shared" si="18"/>
        <v>15987.482799999998</v>
      </c>
      <c r="W57" s="1"/>
    </row>
    <row r="58" spans="1:23" ht="22.5" hidden="1" customHeight="1">
      <c r="A58" s="24" t="s">
        <v>850</v>
      </c>
      <c r="B58" s="24" t="s">
        <v>851</v>
      </c>
      <c r="C58" s="24" t="s">
        <v>852</v>
      </c>
      <c r="D58" s="24" t="s">
        <v>853</v>
      </c>
      <c r="E58" s="25">
        <v>1976</v>
      </c>
      <c r="F58" s="36">
        <v>46090</v>
      </c>
      <c r="G58" s="58">
        <v>8.9999999999999906E-3</v>
      </c>
      <c r="H58" s="27"/>
      <c r="I58" s="58">
        <v>3.49244390025489E-2</v>
      </c>
      <c r="J58" s="45"/>
      <c r="K58" s="2"/>
      <c r="L58" s="29">
        <f t="shared" si="10"/>
        <v>1976</v>
      </c>
      <c r="M58" s="47">
        <f>I58</f>
        <v>3.49244390025489E-2</v>
      </c>
      <c r="N58" s="31">
        <f t="shared" si="11"/>
        <v>14820000</v>
      </c>
      <c r="O58" s="30">
        <f t="shared" si="15"/>
        <v>14.82</v>
      </c>
      <c r="P58" s="31">
        <f t="shared" si="12"/>
        <v>1106560</v>
      </c>
      <c r="Q58" s="30">
        <f t="shared" si="16"/>
        <v>1.10656</v>
      </c>
      <c r="R58" s="32">
        <f t="shared" si="13"/>
        <v>6175</v>
      </c>
      <c r="S58" s="33">
        <f t="shared" si="14"/>
        <v>4940</v>
      </c>
      <c r="T58" s="48">
        <f t="shared" si="17"/>
        <v>4.9400000000000004</v>
      </c>
      <c r="U58" s="49">
        <v>1622.8616999999799</v>
      </c>
      <c r="V58" s="35">
        <f t="shared" si="18"/>
        <v>353.13830000002008</v>
      </c>
      <c r="W58" s="1"/>
    </row>
    <row r="59" spans="1:23" ht="22.5" hidden="1" customHeight="1">
      <c r="A59" s="24" t="s">
        <v>854</v>
      </c>
      <c r="B59" s="24" t="s">
        <v>855</v>
      </c>
      <c r="C59" s="24" t="s">
        <v>856</v>
      </c>
      <c r="D59" s="24" t="s">
        <v>857</v>
      </c>
      <c r="E59" s="25">
        <v>1096</v>
      </c>
      <c r="F59" s="36">
        <v>34919</v>
      </c>
      <c r="G59" s="58">
        <v>1.4E-2</v>
      </c>
      <c r="H59" s="27"/>
      <c r="I59" s="58">
        <v>3.49244390025489E-2</v>
      </c>
      <c r="J59" s="45"/>
      <c r="K59" s="2"/>
      <c r="L59" s="29">
        <f t="shared" si="10"/>
        <v>1096</v>
      </c>
      <c r="M59" s="47">
        <f>I59</f>
        <v>3.49244390025489E-2</v>
      </c>
      <c r="N59" s="31">
        <f t="shared" si="11"/>
        <v>8220000</v>
      </c>
      <c r="O59" s="30">
        <f t="shared" si="15"/>
        <v>8.2200000000000006</v>
      </c>
      <c r="P59" s="31">
        <f t="shared" si="12"/>
        <v>613760</v>
      </c>
      <c r="Q59" s="30">
        <f t="shared" si="16"/>
        <v>0.61375999999999997</v>
      </c>
      <c r="R59" s="32">
        <f t="shared" si="13"/>
        <v>3425</v>
      </c>
      <c r="S59" s="33">
        <f t="shared" si="14"/>
        <v>2740</v>
      </c>
      <c r="T59" s="48">
        <f t="shared" si="17"/>
        <v>2.74</v>
      </c>
      <c r="U59" s="49">
        <v>893.86260000000004</v>
      </c>
      <c r="V59" s="35">
        <f t="shared" si="18"/>
        <v>202.13739999999996</v>
      </c>
      <c r="W59" s="1"/>
    </row>
    <row r="60" spans="1:23" ht="22.5" customHeight="1">
      <c r="A60" s="56"/>
      <c r="B60" s="57"/>
      <c r="C60" s="57"/>
      <c r="D60" s="3" t="s">
        <v>858</v>
      </c>
      <c r="E60" s="7">
        <f>SUM(E58:E59)</f>
        <v>3072</v>
      </c>
      <c r="F60" s="59">
        <f>SUM(F58:F59)</f>
        <v>81009</v>
      </c>
      <c r="G60" s="46"/>
      <c r="H60" s="27"/>
      <c r="I60" s="46"/>
      <c r="J60" s="45"/>
      <c r="K60" s="2"/>
      <c r="L60" s="29">
        <f t="shared" si="10"/>
        <v>3072</v>
      </c>
      <c r="M60" s="47">
        <f>E60/F60</f>
        <v>3.7921712402325669E-2</v>
      </c>
      <c r="N60" s="31">
        <f t="shared" si="11"/>
        <v>23040000</v>
      </c>
      <c r="O60" s="30">
        <f t="shared" si="15"/>
        <v>23.04</v>
      </c>
      <c r="P60" s="31">
        <f t="shared" si="12"/>
        <v>1720320</v>
      </c>
      <c r="Q60" s="30">
        <f t="shared" si="16"/>
        <v>1.7203200000000001</v>
      </c>
      <c r="R60" s="32">
        <f t="shared" si="13"/>
        <v>9600</v>
      </c>
      <c r="S60" s="33">
        <f t="shared" si="14"/>
        <v>7680</v>
      </c>
      <c r="T60" s="48">
        <f t="shared" si="17"/>
        <v>7.68</v>
      </c>
      <c r="U60" s="49">
        <v>2516.7242999999798</v>
      </c>
      <c r="V60" s="35">
        <f t="shared" si="18"/>
        <v>555.27570000002015</v>
      </c>
      <c r="W60" s="1"/>
    </row>
    <row r="61" spans="1:23" ht="22.5" customHeight="1">
      <c r="A61" s="56"/>
      <c r="B61" s="57"/>
      <c r="C61" s="57"/>
      <c r="D61" s="3" t="s">
        <v>859</v>
      </c>
      <c r="E61" s="7">
        <f>SUM(E93:E103)</f>
        <v>169015</v>
      </c>
      <c r="F61" s="59">
        <f>SUM(F93:F103)</f>
        <v>728866</v>
      </c>
      <c r="G61" s="46"/>
      <c r="H61" s="27"/>
      <c r="I61" s="46"/>
      <c r="J61" s="45"/>
      <c r="K61" s="2"/>
      <c r="L61" s="29">
        <f t="shared" si="10"/>
        <v>169015</v>
      </c>
      <c r="M61" s="47">
        <f>E61/F61</f>
        <v>0.23188761720261339</v>
      </c>
      <c r="N61" s="31">
        <f t="shared" si="11"/>
        <v>1267612500</v>
      </c>
      <c r="O61" s="30">
        <f t="shared" si="15"/>
        <v>1267.6125</v>
      </c>
      <c r="P61" s="31">
        <f t="shared" si="12"/>
        <v>94648400</v>
      </c>
      <c r="Q61" s="30">
        <f t="shared" si="16"/>
        <v>94.648399999999995</v>
      </c>
      <c r="R61" s="32">
        <f t="shared" si="13"/>
        <v>528171.875</v>
      </c>
      <c r="S61" s="33">
        <f t="shared" si="14"/>
        <v>422537.5</v>
      </c>
      <c r="T61" s="48">
        <f t="shared" si="17"/>
        <v>422.53750000000002</v>
      </c>
      <c r="U61" s="49">
        <v>153964.15039999801</v>
      </c>
      <c r="V61" s="35">
        <f t="shared" si="18"/>
        <v>15050.849600001995</v>
      </c>
      <c r="W61" s="1"/>
    </row>
    <row r="62" spans="1:23" ht="22.5" hidden="1" customHeight="1">
      <c r="A62" s="24" t="s">
        <v>860</v>
      </c>
      <c r="B62" s="24" t="s">
        <v>861</v>
      </c>
      <c r="C62" s="23" t="s">
        <v>862</v>
      </c>
      <c r="D62" s="23" t="s">
        <v>863</v>
      </c>
      <c r="E62" s="25">
        <v>15592</v>
      </c>
      <c r="F62" s="36">
        <v>56618</v>
      </c>
      <c r="G62" s="44"/>
      <c r="H62" s="27"/>
      <c r="I62" s="44"/>
      <c r="J62" s="45"/>
      <c r="K62" s="2"/>
      <c r="L62" s="29">
        <f t="shared" si="10"/>
        <v>15592</v>
      </c>
      <c r="M62" s="47">
        <f t="shared" ref="M62:M91" si="19">I62</f>
        <v>0</v>
      </c>
      <c r="N62" s="31">
        <f t="shared" si="11"/>
        <v>116940000</v>
      </c>
      <c r="O62" s="30">
        <f t="shared" si="15"/>
        <v>116.94</v>
      </c>
      <c r="P62" s="31">
        <f t="shared" si="12"/>
        <v>8731520</v>
      </c>
      <c r="Q62" s="30">
        <f t="shared" si="16"/>
        <v>8.7315199999999997</v>
      </c>
      <c r="R62" s="32">
        <f t="shared" si="13"/>
        <v>48725</v>
      </c>
      <c r="S62" s="33">
        <f t="shared" si="14"/>
        <v>38980</v>
      </c>
      <c r="T62" s="48">
        <f t="shared" si="17"/>
        <v>38.979999999999997</v>
      </c>
      <c r="U62" s="49">
        <v>9867.40649999999</v>
      </c>
      <c r="V62" s="35">
        <f t="shared" si="18"/>
        <v>5724.59350000001</v>
      </c>
      <c r="W62" s="1"/>
    </row>
    <row r="63" spans="1:23" ht="22.5" hidden="1" customHeight="1">
      <c r="A63" s="1" t="s">
        <v>864</v>
      </c>
      <c r="B63" s="24" t="s">
        <v>865</v>
      </c>
      <c r="C63" s="23" t="s">
        <v>866</v>
      </c>
      <c r="D63" s="23" t="s">
        <v>867</v>
      </c>
      <c r="E63" s="25">
        <v>14237</v>
      </c>
      <c r="F63" s="36">
        <v>62735</v>
      </c>
      <c r="G63" s="60"/>
      <c r="H63" s="60"/>
      <c r="I63" s="44"/>
      <c r="J63" s="45"/>
      <c r="K63" s="2"/>
      <c r="L63" s="29">
        <f t="shared" si="10"/>
        <v>14237</v>
      </c>
      <c r="M63" s="47">
        <f t="shared" si="19"/>
        <v>0</v>
      </c>
      <c r="N63" s="31">
        <f t="shared" si="11"/>
        <v>106777500</v>
      </c>
      <c r="O63" s="30">
        <f t="shared" si="15"/>
        <v>106.7775</v>
      </c>
      <c r="P63" s="31">
        <f t="shared" si="12"/>
        <v>7972720</v>
      </c>
      <c r="Q63" s="30">
        <f t="shared" si="16"/>
        <v>7.9727199999999998</v>
      </c>
      <c r="R63" s="32">
        <f t="shared" si="13"/>
        <v>44490.625</v>
      </c>
      <c r="S63" s="33">
        <f t="shared" si="14"/>
        <v>35592.5</v>
      </c>
      <c r="T63" s="48">
        <f t="shared" si="17"/>
        <v>35.592500000000001</v>
      </c>
      <c r="U63" s="49">
        <v>23082.7981</v>
      </c>
      <c r="V63" s="35">
        <f t="shared" si="18"/>
        <v>-8845.7981</v>
      </c>
      <c r="W63" s="1"/>
    </row>
    <row r="64" spans="1:23" ht="22.5" hidden="1" customHeight="1">
      <c r="A64" s="1" t="s">
        <v>868</v>
      </c>
      <c r="B64" s="24" t="s">
        <v>869</v>
      </c>
      <c r="C64" s="23" t="s">
        <v>870</v>
      </c>
      <c r="D64" s="23" t="s">
        <v>871</v>
      </c>
      <c r="E64" s="25">
        <v>16615</v>
      </c>
      <c r="F64" s="36">
        <v>54792</v>
      </c>
      <c r="G64" s="44"/>
      <c r="H64" s="27"/>
      <c r="I64" s="44"/>
      <c r="J64" s="45"/>
      <c r="K64" s="2"/>
      <c r="L64" s="29">
        <f t="shared" si="10"/>
        <v>16615</v>
      </c>
      <c r="M64" s="47">
        <f t="shared" si="19"/>
        <v>0</v>
      </c>
      <c r="N64" s="31">
        <f t="shared" si="11"/>
        <v>124612500</v>
      </c>
      <c r="O64" s="30">
        <f t="shared" si="15"/>
        <v>124.6125</v>
      </c>
      <c r="P64" s="31">
        <f t="shared" si="12"/>
        <v>9304400</v>
      </c>
      <c r="Q64" s="30">
        <f t="shared" si="16"/>
        <v>9.3043999999999993</v>
      </c>
      <c r="R64" s="32">
        <f t="shared" si="13"/>
        <v>51921.875</v>
      </c>
      <c r="S64" s="33">
        <f t="shared" si="14"/>
        <v>41537.5</v>
      </c>
      <c r="T64" s="48">
        <f t="shared" si="17"/>
        <v>41.537500000000001</v>
      </c>
      <c r="U64" s="49">
        <v>16776.4572999999</v>
      </c>
      <c r="V64" s="35">
        <f t="shared" si="18"/>
        <v>-161.45729999989999</v>
      </c>
      <c r="W64" s="1"/>
    </row>
    <row r="65" spans="1:23" ht="22.5" hidden="1" customHeight="1">
      <c r="A65" s="1" t="s">
        <v>872</v>
      </c>
      <c r="B65" s="24" t="s">
        <v>873</v>
      </c>
      <c r="C65" s="23" t="s">
        <v>874</v>
      </c>
      <c r="D65" s="23" t="s">
        <v>875</v>
      </c>
      <c r="E65" s="25">
        <v>4592</v>
      </c>
      <c r="F65" s="36">
        <v>64859</v>
      </c>
      <c r="G65" s="44"/>
      <c r="H65" s="27"/>
      <c r="I65" s="44"/>
      <c r="J65" s="45"/>
      <c r="K65" s="2"/>
      <c r="L65" s="29">
        <f t="shared" si="10"/>
        <v>4592</v>
      </c>
      <c r="M65" s="47">
        <f t="shared" si="19"/>
        <v>0</v>
      </c>
      <c r="N65" s="31">
        <f t="shared" si="11"/>
        <v>34440000</v>
      </c>
      <c r="O65" s="30">
        <f t="shared" si="15"/>
        <v>34.44</v>
      </c>
      <c r="P65" s="31">
        <f t="shared" si="12"/>
        <v>2571520</v>
      </c>
      <c r="Q65" s="30">
        <f t="shared" si="16"/>
        <v>2.57152</v>
      </c>
      <c r="R65" s="32">
        <f t="shared" si="13"/>
        <v>14350</v>
      </c>
      <c r="S65" s="33">
        <f t="shared" si="14"/>
        <v>11480</v>
      </c>
      <c r="T65" s="48">
        <f t="shared" si="17"/>
        <v>11.48</v>
      </c>
      <c r="U65" s="49">
        <v>16329.261699999901</v>
      </c>
      <c r="V65" s="35">
        <f t="shared" si="18"/>
        <v>-11737.261699999901</v>
      </c>
      <c r="W65" s="1"/>
    </row>
    <row r="66" spans="1:23" ht="22.5" hidden="1" customHeight="1">
      <c r="A66" s="1" t="s">
        <v>876</v>
      </c>
      <c r="B66" s="24" t="s">
        <v>877</v>
      </c>
      <c r="C66" s="23" t="s">
        <v>878</v>
      </c>
      <c r="D66" s="23" t="s">
        <v>879</v>
      </c>
      <c r="E66" s="25">
        <v>10736</v>
      </c>
      <c r="F66" s="36">
        <v>74983</v>
      </c>
      <c r="G66" s="44"/>
      <c r="H66" s="27"/>
      <c r="I66" s="44"/>
      <c r="J66" s="45"/>
      <c r="K66" s="2"/>
      <c r="L66" s="29">
        <f t="shared" si="10"/>
        <v>10736</v>
      </c>
      <c r="M66" s="47">
        <f t="shared" si="19"/>
        <v>0</v>
      </c>
      <c r="N66" s="31">
        <f t="shared" si="11"/>
        <v>80520000</v>
      </c>
      <c r="O66" s="30">
        <f t="shared" si="15"/>
        <v>80.52</v>
      </c>
      <c r="P66" s="31">
        <f t="shared" si="12"/>
        <v>6012160</v>
      </c>
      <c r="Q66" s="30">
        <f t="shared" si="16"/>
        <v>6.0121599999999997</v>
      </c>
      <c r="R66" s="32">
        <f t="shared" si="13"/>
        <v>33550</v>
      </c>
      <c r="S66" s="33">
        <f t="shared" si="14"/>
        <v>26840</v>
      </c>
      <c r="T66" s="48">
        <f t="shared" si="17"/>
        <v>26.84</v>
      </c>
      <c r="U66" s="49">
        <v>15833.092500000001</v>
      </c>
      <c r="V66" s="35">
        <f t="shared" si="18"/>
        <v>-5097.0925000000007</v>
      </c>
      <c r="W66" s="1"/>
    </row>
    <row r="67" spans="1:23" ht="22.5" hidden="1" customHeight="1">
      <c r="A67" s="1" t="s">
        <v>880</v>
      </c>
      <c r="B67" s="24" t="s">
        <v>881</v>
      </c>
      <c r="C67" s="23" t="s">
        <v>882</v>
      </c>
      <c r="D67" s="23" t="s">
        <v>883</v>
      </c>
      <c r="E67" s="25">
        <v>7956</v>
      </c>
      <c r="F67" s="36">
        <v>54955</v>
      </c>
      <c r="G67" s="44"/>
      <c r="H67" s="27"/>
      <c r="I67" s="44"/>
      <c r="J67" s="45"/>
      <c r="K67" s="2"/>
      <c r="L67" s="29">
        <f t="shared" si="10"/>
        <v>7956</v>
      </c>
      <c r="M67" s="47">
        <f t="shared" si="19"/>
        <v>0</v>
      </c>
      <c r="N67" s="31">
        <f t="shared" si="11"/>
        <v>59670000</v>
      </c>
      <c r="O67" s="30">
        <f t="shared" si="15"/>
        <v>59.67</v>
      </c>
      <c r="P67" s="31">
        <f t="shared" si="12"/>
        <v>4455360</v>
      </c>
      <c r="Q67" s="30">
        <f t="shared" si="16"/>
        <v>4.4553599999999998</v>
      </c>
      <c r="R67" s="32">
        <f t="shared" si="13"/>
        <v>24862.5</v>
      </c>
      <c r="S67" s="33">
        <f t="shared" si="14"/>
        <v>19890</v>
      </c>
      <c r="T67" s="48">
        <f t="shared" si="17"/>
        <v>19.89</v>
      </c>
      <c r="U67" s="49">
        <v>15596.348599999799</v>
      </c>
      <c r="V67" s="35">
        <f t="shared" si="18"/>
        <v>-7640.3485999997993</v>
      </c>
      <c r="W67" s="1"/>
    </row>
    <row r="68" spans="1:23" ht="22.5" hidden="1" customHeight="1">
      <c r="A68" s="1" t="s">
        <v>884</v>
      </c>
      <c r="B68" s="24" t="s">
        <v>885</v>
      </c>
      <c r="C68" s="23" t="s">
        <v>886</v>
      </c>
      <c r="D68" s="23" t="s">
        <v>887</v>
      </c>
      <c r="E68" s="25">
        <v>14717</v>
      </c>
      <c r="F68" s="36">
        <v>49929</v>
      </c>
      <c r="G68" s="44"/>
      <c r="H68" s="27"/>
      <c r="I68" s="44"/>
      <c r="J68" s="45"/>
      <c r="K68" s="2"/>
      <c r="L68" s="29">
        <f t="shared" si="10"/>
        <v>14717</v>
      </c>
      <c r="M68" s="47">
        <f t="shared" si="19"/>
        <v>0</v>
      </c>
      <c r="N68" s="31">
        <f t="shared" si="11"/>
        <v>110377500</v>
      </c>
      <c r="O68" s="30">
        <f t="shared" si="15"/>
        <v>110.3775</v>
      </c>
      <c r="P68" s="31">
        <f t="shared" si="12"/>
        <v>8241520</v>
      </c>
      <c r="Q68" s="30">
        <f t="shared" si="16"/>
        <v>8.2415199999999995</v>
      </c>
      <c r="R68" s="32">
        <f t="shared" si="13"/>
        <v>45990.625</v>
      </c>
      <c r="S68" s="33">
        <f t="shared" si="14"/>
        <v>36792.5</v>
      </c>
      <c r="T68" s="48">
        <f t="shared" si="17"/>
        <v>36.792499999999997</v>
      </c>
      <c r="U68" s="49">
        <v>15464.636200000001</v>
      </c>
      <c r="V68" s="35">
        <f t="shared" si="18"/>
        <v>-747.63620000000083</v>
      </c>
      <c r="W68" s="1"/>
    </row>
    <row r="69" spans="1:23" ht="22.5" hidden="1" customHeight="1">
      <c r="A69" s="1" t="s">
        <v>888</v>
      </c>
      <c r="B69" s="24" t="s">
        <v>889</v>
      </c>
      <c r="C69" s="23" t="s">
        <v>890</v>
      </c>
      <c r="D69" s="23" t="s">
        <v>891</v>
      </c>
      <c r="E69" s="25">
        <v>13143</v>
      </c>
      <c r="F69" s="36">
        <v>60795</v>
      </c>
      <c r="G69" s="44"/>
      <c r="H69" s="27"/>
      <c r="I69" s="44"/>
      <c r="J69" s="45"/>
      <c r="K69" s="2"/>
      <c r="L69" s="29">
        <f t="shared" si="10"/>
        <v>13143</v>
      </c>
      <c r="M69" s="47">
        <f t="shared" si="19"/>
        <v>0</v>
      </c>
      <c r="N69" s="31">
        <f t="shared" si="11"/>
        <v>98572500</v>
      </c>
      <c r="O69" s="30">
        <f t="shared" si="15"/>
        <v>98.572500000000005</v>
      </c>
      <c r="P69" s="31">
        <f t="shared" si="12"/>
        <v>7360080</v>
      </c>
      <c r="Q69" s="30">
        <f t="shared" si="16"/>
        <v>7.36008</v>
      </c>
      <c r="R69" s="32">
        <f t="shared" si="13"/>
        <v>41071.875</v>
      </c>
      <c r="S69" s="33">
        <f t="shared" si="14"/>
        <v>32857.5</v>
      </c>
      <c r="T69" s="48">
        <f t="shared" si="17"/>
        <v>32.857500000000002</v>
      </c>
      <c r="U69" s="49">
        <v>14628.849700000001</v>
      </c>
      <c r="V69" s="35">
        <f t="shared" si="18"/>
        <v>-1485.8497000000007</v>
      </c>
      <c r="W69" s="1"/>
    </row>
    <row r="70" spans="1:23" ht="22.5" hidden="1" customHeight="1">
      <c r="A70" s="1" t="s">
        <v>892</v>
      </c>
      <c r="B70" s="24" t="s">
        <v>893</v>
      </c>
      <c r="C70" s="23" t="s">
        <v>894</v>
      </c>
      <c r="D70" s="23" t="s">
        <v>895</v>
      </c>
      <c r="E70" s="25">
        <v>13796</v>
      </c>
      <c r="F70" s="36">
        <v>55341</v>
      </c>
      <c r="G70" s="44"/>
      <c r="H70" s="27"/>
      <c r="I70" s="44"/>
      <c r="J70" s="45"/>
      <c r="K70" s="2"/>
      <c r="L70" s="29">
        <f t="shared" ref="L70:L101" si="20">E70</f>
        <v>13796</v>
      </c>
      <c r="M70" s="47">
        <f t="shared" si="19"/>
        <v>0</v>
      </c>
      <c r="N70" s="31">
        <f t="shared" ref="N70:N101" si="21">N$4*S70</f>
        <v>103470000</v>
      </c>
      <c r="O70" s="30">
        <f t="shared" si="15"/>
        <v>103.47</v>
      </c>
      <c r="P70" s="31">
        <f t="shared" ref="P70:P101" si="22">P$4*$E70</f>
        <v>7725760</v>
      </c>
      <c r="Q70" s="30">
        <f t="shared" si="16"/>
        <v>7.7257600000000002</v>
      </c>
      <c r="R70" s="32">
        <f t="shared" ref="R70:R101" si="23">R$4*S70</f>
        <v>43112.5</v>
      </c>
      <c r="S70" s="33">
        <f t="shared" ref="S70:S101" si="24">S$4*$E70</f>
        <v>34490</v>
      </c>
      <c r="T70" s="48">
        <f t="shared" si="17"/>
        <v>34.49</v>
      </c>
      <c r="U70" s="49">
        <v>14464.3143</v>
      </c>
      <c r="V70" s="35">
        <f t="shared" si="18"/>
        <v>-668.3143</v>
      </c>
      <c r="W70" s="1"/>
    </row>
    <row r="71" spans="1:23" ht="22.5" hidden="1" customHeight="1">
      <c r="A71" s="1" t="s">
        <v>896</v>
      </c>
      <c r="B71" s="24" t="s">
        <v>897</v>
      </c>
      <c r="C71" s="23" t="s">
        <v>898</v>
      </c>
      <c r="D71" s="23" t="s">
        <v>899</v>
      </c>
      <c r="E71" s="25">
        <v>17317</v>
      </c>
      <c r="F71" s="36">
        <v>59162</v>
      </c>
      <c r="G71" s="44"/>
      <c r="H71" s="27"/>
      <c r="I71" s="44"/>
      <c r="J71" s="45"/>
      <c r="K71" s="2"/>
      <c r="L71" s="29">
        <f t="shared" si="20"/>
        <v>17317</v>
      </c>
      <c r="M71" s="47">
        <f t="shared" si="19"/>
        <v>0</v>
      </c>
      <c r="N71" s="31">
        <f t="shared" si="21"/>
        <v>129877500</v>
      </c>
      <c r="O71" s="30">
        <f t="shared" si="15"/>
        <v>129.8775</v>
      </c>
      <c r="P71" s="31">
        <f t="shared" si="22"/>
        <v>9697520</v>
      </c>
      <c r="Q71" s="30">
        <f t="shared" si="16"/>
        <v>9.6975200000000008</v>
      </c>
      <c r="R71" s="32">
        <f t="shared" si="23"/>
        <v>54115.625</v>
      </c>
      <c r="S71" s="33">
        <f t="shared" si="24"/>
        <v>43292.5</v>
      </c>
      <c r="T71" s="48">
        <f t="shared" si="17"/>
        <v>43.292499999999997</v>
      </c>
      <c r="U71" s="49">
        <v>13605.6785</v>
      </c>
      <c r="V71" s="35">
        <f t="shared" si="18"/>
        <v>3711.3215</v>
      </c>
      <c r="W71" s="1"/>
    </row>
    <row r="72" spans="1:23" ht="22.5" hidden="1" customHeight="1">
      <c r="A72" s="1" t="s">
        <v>900</v>
      </c>
      <c r="B72" s="24" t="s">
        <v>901</v>
      </c>
      <c r="C72" s="23" t="s">
        <v>902</v>
      </c>
      <c r="D72" s="23" t="s">
        <v>903</v>
      </c>
      <c r="E72" s="25">
        <v>15764</v>
      </c>
      <c r="F72" s="36">
        <v>84751</v>
      </c>
      <c r="G72" s="44"/>
      <c r="H72" s="27"/>
      <c r="I72" s="44"/>
      <c r="J72" s="45"/>
      <c r="K72" s="2"/>
      <c r="L72" s="29">
        <f t="shared" si="20"/>
        <v>15764</v>
      </c>
      <c r="M72" s="47">
        <f t="shared" si="19"/>
        <v>0</v>
      </c>
      <c r="N72" s="31">
        <f t="shared" si="21"/>
        <v>118230000</v>
      </c>
      <c r="O72" s="30">
        <f t="shared" ref="O72:O103" si="25">N72/1000000</f>
        <v>118.23</v>
      </c>
      <c r="P72" s="31">
        <f t="shared" si="22"/>
        <v>8827840</v>
      </c>
      <c r="Q72" s="30">
        <f t="shared" ref="Q72:Q103" si="26">P72/1000000</f>
        <v>8.8278400000000001</v>
      </c>
      <c r="R72" s="32">
        <f t="shared" si="23"/>
        <v>49262.5</v>
      </c>
      <c r="S72" s="33">
        <f t="shared" si="24"/>
        <v>39410</v>
      </c>
      <c r="T72" s="48">
        <f t="shared" ref="T72:T103" si="27">S72/1000</f>
        <v>39.409999999999997</v>
      </c>
      <c r="U72" s="49">
        <v>13388.4115</v>
      </c>
      <c r="V72" s="35">
        <f t="shared" ref="V72:V103" si="28">L72-U72</f>
        <v>2375.5884999999998</v>
      </c>
      <c r="W72" s="1"/>
    </row>
    <row r="73" spans="1:23" ht="22.5" hidden="1" customHeight="1">
      <c r="A73" s="1" t="s">
        <v>904</v>
      </c>
      <c r="B73" s="24" t="s">
        <v>905</v>
      </c>
      <c r="C73" s="23" t="s">
        <v>906</v>
      </c>
      <c r="D73" s="23" t="s">
        <v>907</v>
      </c>
      <c r="E73" s="25">
        <v>11658</v>
      </c>
      <c r="F73" s="36">
        <v>40561</v>
      </c>
      <c r="G73" s="44"/>
      <c r="H73" s="27"/>
      <c r="I73" s="44"/>
      <c r="J73" s="45"/>
      <c r="K73" s="2"/>
      <c r="L73" s="29">
        <f t="shared" si="20"/>
        <v>11658</v>
      </c>
      <c r="M73" s="47">
        <f t="shared" si="19"/>
        <v>0</v>
      </c>
      <c r="N73" s="31">
        <f t="shared" si="21"/>
        <v>87435000</v>
      </c>
      <c r="O73" s="30">
        <f t="shared" si="25"/>
        <v>87.435000000000002</v>
      </c>
      <c r="P73" s="31">
        <f t="shared" si="22"/>
        <v>6528480</v>
      </c>
      <c r="Q73" s="30">
        <f t="shared" si="26"/>
        <v>6.5284800000000001</v>
      </c>
      <c r="R73" s="32">
        <f t="shared" si="23"/>
        <v>36431.25</v>
      </c>
      <c r="S73" s="33">
        <f t="shared" si="24"/>
        <v>29145</v>
      </c>
      <c r="T73" s="48">
        <f t="shared" si="27"/>
        <v>29.145</v>
      </c>
      <c r="U73" s="49">
        <v>13115.604300000001</v>
      </c>
      <c r="V73" s="35">
        <f t="shared" si="28"/>
        <v>-1457.6043000000009</v>
      </c>
      <c r="W73" s="1"/>
    </row>
    <row r="74" spans="1:23" ht="22.5" hidden="1" customHeight="1">
      <c r="A74" s="1" t="s">
        <v>908</v>
      </c>
      <c r="B74" s="24" t="s">
        <v>909</v>
      </c>
      <c r="C74" s="23" t="s">
        <v>910</v>
      </c>
      <c r="D74" s="23" t="s">
        <v>911</v>
      </c>
      <c r="E74" s="25">
        <v>6691</v>
      </c>
      <c r="F74" s="36">
        <v>60979</v>
      </c>
      <c r="G74" s="44"/>
      <c r="H74" s="27"/>
      <c r="I74" s="44"/>
      <c r="J74" s="45"/>
      <c r="K74" s="2"/>
      <c r="L74" s="29">
        <f t="shared" si="20"/>
        <v>6691</v>
      </c>
      <c r="M74" s="47">
        <f t="shared" si="19"/>
        <v>0</v>
      </c>
      <c r="N74" s="31">
        <f t="shared" si="21"/>
        <v>50182500</v>
      </c>
      <c r="O74" s="30">
        <f t="shared" si="25"/>
        <v>50.182499999999997</v>
      </c>
      <c r="P74" s="31">
        <f t="shared" si="22"/>
        <v>3746960</v>
      </c>
      <c r="Q74" s="30">
        <f t="shared" si="26"/>
        <v>3.7469600000000001</v>
      </c>
      <c r="R74" s="32">
        <f t="shared" si="23"/>
        <v>20909.375</v>
      </c>
      <c r="S74" s="33">
        <f t="shared" si="24"/>
        <v>16727.5</v>
      </c>
      <c r="T74" s="48">
        <f t="shared" si="27"/>
        <v>16.727499999999999</v>
      </c>
      <c r="U74" s="49">
        <v>12929.504000000001</v>
      </c>
      <c r="V74" s="35">
        <f t="shared" si="28"/>
        <v>-6238.5040000000008</v>
      </c>
      <c r="W74" s="1"/>
    </row>
    <row r="75" spans="1:23" ht="22.5" hidden="1" customHeight="1">
      <c r="A75" s="1" t="s">
        <v>912</v>
      </c>
      <c r="B75" s="24" t="s">
        <v>913</v>
      </c>
      <c r="C75" s="23" t="s">
        <v>914</v>
      </c>
      <c r="D75" s="23" t="s">
        <v>915</v>
      </c>
      <c r="E75" s="25">
        <v>8802</v>
      </c>
      <c r="F75" s="36">
        <v>53882</v>
      </c>
      <c r="G75" s="44"/>
      <c r="H75" s="27"/>
      <c r="I75" s="44"/>
      <c r="J75" s="45"/>
      <c r="K75" s="2"/>
      <c r="L75" s="29">
        <f t="shared" si="20"/>
        <v>8802</v>
      </c>
      <c r="M75" s="47">
        <f t="shared" si="19"/>
        <v>0</v>
      </c>
      <c r="N75" s="31">
        <f t="shared" si="21"/>
        <v>66015000</v>
      </c>
      <c r="O75" s="30">
        <f t="shared" si="25"/>
        <v>66.015000000000001</v>
      </c>
      <c r="P75" s="31">
        <f t="shared" si="22"/>
        <v>4929120</v>
      </c>
      <c r="Q75" s="30">
        <f t="shared" si="26"/>
        <v>4.9291200000000002</v>
      </c>
      <c r="R75" s="32">
        <f t="shared" si="23"/>
        <v>27506.25</v>
      </c>
      <c r="S75" s="33">
        <f t="shared" si="24"/>
        <v>22005</v>
      </c>
      <c r="T75" s="48">
        <f t="shared" si="27"/>
        <v>22.004999999999999</v>
      </c>
      <c r="U75" s="49">
        <v>12804.864100000001</v>
      </c>
      <c r="V75" s="35">
        <f t="shared" si="28"/>
        <v>-4002.8641000000007</v>
      </c>
      <c r="W75" s="1"/>
    </row>
    <row r="76" spans="1:23" ht="22.5" hidden="1" customHeight="1">
      <c r="A76" s="1" t="s">
        <v>916</v>
      </c>
      <c r="B76" s="24" t="s">
        <v>917</v>
      </c>
      <c r="C76" s="23" t="s">
        <v>918</v>
      </c>
      <c r="D76" s="23" t="s">
        <v>919</v>
      </c>
      <c r="E76" s="25">
        <v>7389</v>
      </c>
      <c r="F76" s="36">
        <v>37056</v>
      </c>
      <c r="G76" s="44"/>
      <c r="H76" s="27"/>
      <c r="I76" s="44"/>
      <c r="J76" s="45"/>
      <c r="K76" s="2"/>
      <c r="L76" s="29">
        <f t="shared" si="20"/>
        <v>7389</v>
      </c>
      <c r="M76" s="47">
        <f t="shared" si="19"/>
        <v>0</v>
      </c>
      <c r="N76" s="31">
        <f t="shared" si="21"/>
        <v>55417500</v>
      </c>
      <c r="O76" s="30">
        <f t="shared" si="25"/>
        <v>55.417499999999997</v>
      </c>
      <c r="P76" s="31">
        <f t="shared" si="22"/>
        <v>4137840</v>
      </c>
      <c r="Q76" s="30">
        <f t="shared" si="26"/>
        <v>4.1378399999999997</v>
      </c>
      <c r="R76" s="32">
        <f t="shared" si="23"/>
        <v>23090.625</v>
      </c>
      <c r="S76" s="33">
        <f t="shared" si="24"/>
        <v>18472.5</v>
      </c>
      <c r="T76" s="48">
        <f t="shared" si="27"/>
        <v>18.4725</v>
      </c>
      <c r="U76" s="49">
        <v>12653.0098</v>
      </c>
      <c r="V76" s="35">
        <f t="shared" si="28"/>
        <v>-5264.0097999999998</v>
      </c>
      <c r="W76" s="1"/>
    </row>
    <row r="77" spans="1:23" ht="22.5" hidden="1" customHeight="1">
      <c r="A77" s="24" t="s">
        <v>920</v>
      </c>
      <c r="B77" s="24" t="s">
        <v>921</v>
      </c>
      <c r="C77" s="23" t="s">
        <v>922</v>
      </c>
      <c r="D77" s="23" t="s">
        <v>923</v>
      </c>
      <c r="E77" s="25">
        <v>11410</v>
      </c>
      <c r="F77" s="36">
        <v>44461</v>
      </c>
      <c r="G77" s="44"/>
      <c r="H77" s="27"/>
      <c r="I77" s="44"/>
      <c r="J77" s="45"/>
      <c r="K77" s="2"/>
      <c r="L77" s="29">
        <f t="shared" si="20"/>
        <v>11410</v>
      </c>
      <c r="M77" s="47">
        <f t="shared" si="19"/>
        <v>0</v>
      </c>
      <c r="N77" s="31">
        <f t="shared" si="21"/>
        <v>85575000</v>
      </c>
      <c r="O77" s="30">
        <f t="shared" si="25"/>
        <v>85.575000000000003</v>
      </c>
      <c r="P77" s="31">
        <f t="shared" si="22"/>
        <v>6389600</v>
      </c>
      <c r="Q77" s="30">
        <f t="shared" si="26"/>
        <v>6.3895999999999997</v>
      </c>
      <c r="R77" s="32">
        <f t="shared" si="23"/>
        <v>35656.25</v>
      </c>
      <c r="S77" s="33">
        <f t="shared" si="24"/>
        <v>28525</v>
      </c>
      <c r="T77" s="48">
        <f t="shared" si="27"/>
        <v>28.524999999999999</v>
      </c>
      <c r="U77" s="49">
        <v>12300.796399999799</v>
      </c>
      <c r="V77" s="35">
        <f t="shared" si="28"/>
        <v>-890.79639999979918</v>
      </c>
      <c r="W77" s="1"/>
    </row>
    <row r="78" spans="1:23" ht="22.5" hidden="1" customHeight="1">
      <c r="A78" s="24" t="s">
        <v>924</v>
      </c>
      <c r="B78" s="24" t="s">
        <v>925</v>
      </c>
      <c r="C78" s="23" t="s">
        <v>926</v>
      </c>
      <c r="D78" s="23" t="s">
        <v>927</v>
      </c>
      <c r="E78" s="25">
        <v>18158</v>
      </c>
      <c r="F78" s="26">
        <v>115256</v>
      </c>
      <c r="G78" s="44"/>
      <c r="H78" s="27"/>
      <c r="I78" s="44"/>
      <c r="J78" s="45"/>
      <c r="K78" s="2"/>
      <c r="L78" s="29">
        <f t="shared" si="20"/>
        <v>18158</v>
      </c>
      <c r="M78" s="47">
        <f t="shared" si="19"/>
        <v>0</v>
      </c>
      <c r="N78" s="31">
        <f t="shared" si="21"/>
        <v>136185000</v>
      </c>
      <c r="O78" s="30">
        <f t="shared" si="25"/>
        <v>136.185</v>
      </c>
      <c r="P78" s="31">
        <f t="shared" si="22"/>
        <v>10168480</v>
      </c>
      <c r="Q78" s="30">
        <f t="shared" si="26"/>
        <v>10.168480000000001</v>
      </c>
      <c r="R78" s="32">
        <f t="shared" si="23"/>
        <v>56743.75</v>
      </c>
      <c r="S78" s="33">
        <f t="shared" si="24"/>
        <v>45395</v>
      </c>
      <c r="T78" s="48">
        <f t="shared" si="27"/>
        <v>45.395000000000003</v>
      </c>
      <c r="U78" s="49">
        <v>12130.5612</v>
      </c>
      <c r="V78" s="35">
        <f t="shared" si="28"/>
        <v>6027.4387999999999</v>
      </c>
      <c r="W78" s="1"/>
    </row>
    <row r="79" spans="1:23" ht="22.5" hidden="1" customHeight="1">
      <c r="A79" s="24" t="s">
        <v>928</v>
      </c>
      <c r="B79" s="24" t="s">
        <v>929</v>
      </c>
      <c r="C79" s="23" t="s">
        <v>930</v>
      </c>
      <c r="D79" s="23" t="s">
        <v>931</v>
      </c>
      <c r="E79" s="25">
        <v>6070</v>
      </c>
      <c r="F79" s="36">
        <v>51851</v>
      </c>
      <c r="G79" s="44"/>
      <c r="H79" s="27"/>
      <c r="I79" s="44"/>
      <c r="J79" s="45"/>
      <c r="K79" s="2"/>
      <c r="L79" s="29">
        <f t="shared" si="20"/>
        <v>6070</v>
      </c>
      <c r="M79" s="47">
        <f t="shared" si="19"/>
        <v>0</v>
      </c>
      <c r="N79" s="31">
        <f t="shared" si="21"/>
        <v>45525000</v>
      </c>
      <c r="O79" s="30">
        <f t="shared" si="25"/>
        <v>45.524999999999999</v>
      </c>
      <c r="P79" s="31">
        <f t="shared" si="22"/>
        <v>3399200</v>
      </c>
      <c r="Q79" s="30">
        <f t="shared" si="26"/>
        <v>3.3992</v>
      </c>
      <c r="R79" s="32">
        <f t="shared" si="23"/>
        <v>18968.75</v>
      </c>
      <c r="S79" s="33">
        <f t="shared" si="24"/>
        <v>15175</v>
      </c>
      <c r="T79" s="48">
        <f t="shared" si="27"/>
        <v>15.175000000000001</v>
      </c>
      <c r="U79" s="49">
        <v>11966.212</v>
      </c>
      <c r="V79" s="35">
        <f t="shared" si="28"/>
        <v>-5896.2119999999995</v>
      </c>
      <c r="W79" s="1"/>
    </row>
    <row r="80" spans="1:23" ht="22.5" hidden="1" customHeight="1">
      <c r="A80" s="24" t="s">
        <v>932</v>
      </c>
      <c r="B80" s="24" t="s">
        <v>933</v>
      </c>
      <c r="C80" s="23" t="s">
        <v>934</v>
      </c>
      <c r="D80" s="23" t="s">
        <v>935</v>
      </c>
      <c r="E80" s="25">
        <v>11189</v>
      </c>
      <c r="F80" s="36">
        <v>62271</v>
      </c>
      <c r="G80" s="44"/>
      <c r="H80" s="27"/>
      <c r="I80" s="44"/>
      <c r="J80" s="45"/>
      <c r="K80" s="2"/>
      <c r="L80" s="29">
        <f t="shared" si="20"/>
        <v>11189</v>
      </c>
      <c r="M80" s="47">
        <f t="shared" si="19"/>
        <v>0</v>
      </c>
      <c r="N80" s="31">
        <f t="shared" si="21"/>
        <v>83917500</v>
      </c>
      <c r="O80" s="30">
        <f t="shared" si="25"/>
        <v>83.917500000000004</v>
      </c>
      <c r="P80" s="31">
        <f t="shared" si="22"/>
        <v>6265840</v>
      </c>
      <c r="Q80" s="30">
        <f t="shared" si="26"/>
        <v>6.2658399999999999</v>
      </c>
      <c r="R80" s="32">
        <f t="shared" si="23"/>
        <v>34965.625</v>
      </c>
      <c r="S80" s="33">
        <f t="shared" si="24"/>
        <v>27972.5</v>
      </c>
      <c r="T80" s="48">
        <f t="shared" si="27"/>
        <v>27.9725</v>
      </c>
      <c r="U80" s="49">
        <v>10804.591</v>
      </c>
      <c r="V80" s="35">
        <f t="shared" si="28"/>
        <v>384.40899999999965</v>
      </c>
      <c r="W80" s="1"/>
    </row>
    <row r="81" spans="1:23" ht="22.5" hidden="1" customHeight="1">
      <c r="A81" s="24" t="s">
        <v>936</v>
      </c>
      <c r="B81" s="24" t="s">
        <v>937</v>
      </c>
      <c r="C81" s="23" t="s">
        <v>938</v>
      </c>
      <c r="D81" s="23" t="s">
        <v>939</v>
      </c>
      <c r="E81" s="25">
        <v>16987</v>
      </c>
      <c r="F81" s="36">
        <v>53250</v>
      </c>
      <c r="G81" s="44"/>
      <c r="H81" s="27"/>
      <c r="I81" s="44"/>
      <c r="J81" s="45"/>
      <c r="K81" s="2"/>
      <c r="L81" s="29">
        <f t="shared" si="20"/>
        <v>16987</v>
      </c>
      <c r="M81" s="47">
        <f t="shared" si="19"/>
        <v>0</v>
      </c>
      <c r="N81" s="31">
        <f t="shared" si="21"/>
        <v>127402500</v>
      </c>
      <c r="O81" s="30">
        <f t="shared" si="25"/>
        <v>127.4025</v>
      </c>
      <c r="P81" s="31">
        <f t="shared" si="22"/>
        <v>9512720</v>
      </c>
      <c r="Q81" s="30">
        <f t="shared" si="26"/>
        <v>9.5127199999999998</v>
      </c>
      <c r="R81" s="32">
        <f t="shared" si="23"/>
        <v>53084.375</v>
      </c>
      <c r="S81" s="33">
        <f t="shared" si="24"/>
        <v>42467.5</v>
      </c>
      <c r="T81" s="48">
        <f t="shared" si="27"/>
        <v>42.467500000000001</v>
      </c>
      <c r="U81" s="49">
        <v>10590.9614</v>
      </c>
      <c r="V81" s="35">
        <f t="shared" si="28"/>
        <v>6396.0385999999999</v>
      </c>
      <c r="W81" s="1"/>
    </row>
    <row r="82" spans="1:23" ht="22.5" hidden="1" customHeight="1">
      <c r="A82" s="24" t="s">
        <v>940</v>
      </c>
      <c r="B82" s="24" t="s">
        <v>941</v>
      </c>
      <c r="C82" s="23" t="s">
        <v>942</v>
      </c>
      <c r="D82" s="23" t="s">
        <v>943</v>
      </c>
      <c r="E82" s="25">
        <v>13170</v>
      </c>
      <c r="F82" s="36">
        <v>72411</v>
      </c>
      <c r="G82" s="44"/>
      <c r="H82" s="27"/>
      <c r="I82" s="44"/>
      <c r="J82" s="45"/>
      <c r="K82" s="2"/>
      <c r="L82" s="29">
        <f t="shared" si="20"/>
        <v>13170</v>
      </c>
      <c r="M82" s="47">
        <f t="shared" si="19"/>
        <v>0</v>
      </c>
      <c r="N82" s="31">
        <f t="shared" si="21"/>
        <v>98775000</v>
      </c>
      <c r="O82" s="30">
        <f t="shared" si="25"/>
        <v>98.775000000000006</v>
      </c>
      <c r="P82" s="31">
        <f t="shared" si="22"/>
        <v>7375200</v>
      </c>
      <c r="Q82" s="30">
        <f t="shared" si="26"/>
        <v>7.3752000000000004</v>
      </c>
      <c r="R82" s="32">
        <f t="shared" si="23"/>
        <v>41156.25</v>
      </c>
      <c r="S82" s="33">
        <f t="shared" si="24"/>
        <v>32925</v>
      </c>
      <c r="T82" s="48">
        <f t="shared" si="27"/>
        <v>32.924999999999997</v>
      </c>
      <c r="U82" s="49">
        <v>10538.9388</v>
      </c>
      <c r="V82" s="35">
        <f t="shared" si="28"/>
        <v>2631.0612000000001</v>
      </c>
      <c r="W82" s="1"/>
    </row>
    <row r="83" spans="1:23" ht="22.5" hidden="1" customHeight="1">
      <c r="A83" s="24" t="s">
        <v>944</v>
      </c>
      <c r="B83" s="24" t="s">
        <v>945</v>
      </c>
      <c r="C83" s="23" t="s">
        <v>946</v>
      </c>
      <c r="D83" s="23" t="s">
        <v>947</v>
      </c>
      <c r="E83" s="25">
        <v>11269</v>
      </c>
      <c r="F83" s="36">
        <v>60182</v>
      </c>
      <c r="G83" s="44"/>
      <c r="H83" s="27"/>
      <c r="I83" s="44"/>
      <c r="J83" s="45"/>
      <c r="K83" s="2"/>
      <c r="L83" s="29">
        <f t="shared" si="20"/>
        <v>11269</v>
      </c>
      <c r="M83" s="47">
        <f t="shared" si="19"/>
        <v>0</v>
      </c>
      <c r="N83" s="31">
        <f t="shared" si="21"/>
        <v>84517500</v>
      </c>
      <c r="O83" s="30">
        <f t="shared" si="25"/>
        <v>84.517499999999998</v>
      </c>
      <c r="P83" s="31">
        <f t="shared" si="22"/>
        <v>6310640</v>
      </c>
      <c r="Q83" s="30">
        <f t="shared" si="26"/>
        <v>6.3106400000000002</v>
      </c>
      <c r="R83" s="32">
        <f t="shared" si="23"/>
        <v>35215.625</v>
      </c>
      <c r="S83" s="33">
        <f t="shared" si="24"/>
        <v>28172.5</v>
      </c>
      <c r="T83" s="48">
        <f t="shared" si="27"/>
        <v>28.172499999999999</v>
      </c>
      <c r="U83" s="49">
        <v>10319.349</v>
      </c>
      <c r="V83" s="35">
        <f t="shared" si="28"/>
        <v>949.65099999999984</v>
      </c>
      <c r="W83" s="1"/>
    </row>
    <row r="84" spans="1:23" ht="22.5" hidden="1" customHeight="1">
      <c r="A84" s="24" t="s">
        <v>948</v>
      </c>
      <c r="B84" s="24" t="s">
        <v>949</v>
      </c>
      <c r="C84" s="23" t="s">
        <v>950</v>
      </c>
      <c r="D84" s="23" t="s">
        <v>951</v>
      </c>
      <c r="E84" s="25">
        <v>6526</v>
      </c>
      <c r="F84" s="36">
        <v>63272</v>
      </c>
      <c r="G84" s="44"/>
      <c r="H84" s="27"/>
      <c r="I84" s="44"/>
      <c r="J84" s="45"/>
      <c r="K84" s="2"/>
      <c r="L84" s="29">
        <f t="shared" si="20"/>
        <v>6526</v>
      </c>
      <c r="M84" s="47">
        <f t="shared" si="19"/>
        <v>0</v>
      </c>
      <c r="N84" s="31">
        <f t="shared" si="21"/>
        <v>48945000</v>
      </c>
      <c r="O84" s="30">
        <f t="shared" si="25"/>
        <v>48.945</v>
      </c>
      <c r="P84" s="31">
        <f t="shared" si="22"/>
        <v>3654560</v>
      </c>
      <c r="Q84" s="30">
        <f t="shared" si="26"/>
        <v>3.65456</v>
      </c>
      <c r="R84" s="32">
        <f t="shared" si="23"/>
        <v>20393.75</v>
      </c>
      <c r="S84" s="33">
        <f t="shared" si="24"/>
        <v>16315</v>
      </c>
      <c r="T84" s="48">
        <f t="shared" si="27"/>
        <v>16.315000000000001</v>
      </c>
      <c r="U84" s="49">
        <v>9861.6299999999901</v>
      </c>
      <c r="V84" s="35">
        <f t="shared" si="28"/>
        <v>-3335.6299999999901</v>
      </c>
      <c r="W84" s="1"/>
    </row>
    <row r="85" spans="1:23" ht="22.5" hidden="1" customHeight="1">
      <c r="A85" s="24" t="s">
        <v>952</v>
      </c>
      <c r="B85" s="24" t="s">
        <v>953</v>
      </c>
      <c r="C85" s="23" t="s">
        <v>954</v>
      </c>
      <c r="D85" s="23" t="s">
        <v>955</v>
      </c>
      <c r="E85" s="25">
        <v>12764</v>
      </c>
      <c r="F85" s="36">
        <v>56580</v>
      </c>
      <c r="G85" s="44"/>
      <c r="H85" s="27"/>
      <c r="I85" s="44"/>
      <c r="J85" s="45"/>
      <c r="K85" s="2"/>
      <c r="L85" s="29">
        <f t="shared" si="20"/>
        <v>12764</v>
      </c>
      <c r="M85" s="47">
        <f t="shared" si="19"/>
        <v>0</v>
      </c>
      <c r="N85" s="31">
        <f t="shared" si="21"/>
        <v>95730000</v>
      </c>
      <c r="O85" s="30">
        <f t="shared" si="25"/>
        <v>95.73</v>
      </c>
      <c r="P85" s="31">
        <f t="shared" si="22"/>
        <v>7147840</v>
      </c>
      <c r="Q85" s="30">
        <f t="shared" si="26"/>
        <v>7.1478400000000004</v>
      </c>
      <c r="R85" s="32">
        <f t="shared" si="23"/>
        <v>39887.5</v>
      </c>
      <c r="S85" s="33">
        <f t="shared" si="24"/>
        <v>31910</v>
      </c>
      <c r="T85" s="48">
        <f t="shared" si="27"/>
        <v>31.91</v>
      </c>
      <c r="U85" s="49">
        <v>8197.4279999999908</v>
      </c>
      <c r="V85" s="35">
        <f t="shared" si="28"/>
        <v>4566.5720000000092</v>
      </c>
      <c r="W85" s="1"/>
    </row>
    <row r="86" spans="1:23" ht="22.5" hidden="1" customHeight="1">
      <c r="A86" s="24" t="s">
        <v>956</v>
      </c>
      <c r="B86" s="24" t="s">
        <v>957</v>
      </c>
      <c r="C86" s="23" t="s">
        <v>958</v>
      </c>
      <c r="D86" s="23" t="s">
        <v>959</v>
      </c>
      <c r="E86" s="25">
        <v>13705</v>
      </c>
      <c r="F86" s="36">
        <v>50701</v>
      </c>
      <c r="G86" s="44"/>
      <c r="H86" s="27"/>
      <c r="I86" s="44"/>
      <c r="J86" s="45"/>
      <c r="K86" s="2"/>
      <c r="L86" s="29">
        <f t="shared" si="20"/>
        <v>13705</v>
      </c>
      <c r="M86" s="47">
        <f t="shared" si="19"/>
        <v>0</v>
      </c>
      <c r="N86" s="31">
        <f t="shared" si="21"/>
        <v>102787500</v>
      </c>
      <c r="O86" s="30">
        <f t="shared" si="25"/>
        <v>102.78749999999999</v>
      </c>
      <c r="P86" s="31">
        <f t="shared" si="22"/>
        <v>7674800</v>
      </c>
      <c r="Q86" s="30">
        <f t="shared" si="26"/>
        <v>7.6748000000000003</v>
      </c>
      <c r="R86" s="32">
        <f t="shared" si="23"/>
        <v>42828.125</v>
      </c>
      <c r="S86" s="33">
        <f t="shared" si="24"/>
        <v>34262.5</v>
      </c>
      <c r="T86" s="48">
        <f t="shared" si="27"/>
        <v>34.262500000000003</v>
      </c>
      <c r="U86" s="49">
        <v>7233.9434000000001</v>
      </c>
      <c r="V86" s="35">
        <f t="shared" si="28"/>
        <v>6471.0565999999999</v>
      </c>
      <c r="W86" s="1"/>
    </row>
    <row r="87" spans="1:23" ht="22.5" hidden="1" customHeight="1">
      <c r="A87" s="24" t="s">
        <v>960</v>
      </c>
      <c r="B87" s="24" t="s">
        <v>961</v>
      </c>
      <c r="C87" s="23" t="s">
        <v>962</v>
      </c>
      <c r="D87" s="23" t="s">
        <v>963</v>
      </c>
      <c r="E87" s="25">
        <v>14076</v>
      </c>
      <c r="F87" s="36">
        <v>60363</v>
      </c>
      <c r="G87" s="44"/>
      <c r="H87" s="27"/>
      <c r="I87" s="44"/>
      <c r="J87" s="45"/>
      <c r="K87" s="2"/>
      <c r="L87" s="29">
        <f t="shared" si="20"/>
        <v>14076</v>
      </c>
      <c r="M87" s="47">
        <f t="shared" si="19"/>
        <v>0</v>
      </c>
      <c r="N87" s="31">
        <f t="shared" si="21"/>
        <v>105570000</v>
      </c>
      <c r="O87" s="30">
        <f t="shared" si="25"/>
        <v>105.57</v>
      </c>
      <c r="P87" s="31">
        <f t="shared" si="22"/>
        <v>7882560</v>
      </c>
      <c r="Q87" s="30">
        <f t="shared" si="26"/>
        <v>7.8825599999999998</v>
      </c>
      <c r="R87" s="32">
        <f t="shared" si="23"/>
        <v>43987.5</v>
      </c>
      <c r="S87" s="33">
        <f t="shared" si="24"/>
        <v>35190</v>
      </c>
      <c r="T87" s="48">
        <f t="shared" si="27"/>
        <v>35.19</v>
      </c>
      <c r="U87" s="49">
        <v>6817.7043000000003</v>
      </c>
      <c r="V87" s="35">
        <f t="shared" si="28"/>
        <v>7258.2956999999997</v>
      </c>
      <c r="W87" s="1"/>
    </row>
    <row r="88" spans="1:23" ht="22.5" hidden="1" customHeight="1">
      <c r="A88" s="24" t="s">
        <v>964</v>
      </c>
      <c r="B88" s="24" t="s">
        <v>965</v>
      </c>
      <c r="C88" s="23" t="s">
        <v>966</v>
      </c>
      <c r="D88" s="23" t="s">
        <v>967</v>
      </c>
      <c r="E88" s="25">
        <v>14680</v>
      </c>
      <c r="F88" s="36">
        <v>54458</v>
      </c>
      <c r="G88" s="44"/>
      <c r="H88" s="27"/>
      <c r="I88" s="44"/>
      <c r="J88" s="45"/>
      <c r="K88" s="2"/>
      <c r="L88" s="29">
        <f t="shared" si="20"/>
        <v>14680</v>
      </c>
      <c r="M88" s="47">
        <f t="shared" si="19"/>
        <v>0</v>
      </c>
      <c r="N88" s="31">
        <f t="shared" si="21"/>
        <v>110100000</v>
      </c>
      <c r="O88" s="30">
        <f t="shared" si="25"/>
        <v>110.1</v>
      </c>
      <c r="P88" s="31">
        <f t="shared" si="22"/>
        <v>8220800</v>
      </c>
      <c r="Q88" s="30">
        <f t="shared" si="26"/>
        <v>8.2208000000000006</v>
      </c>
      <c r="R88" s="32">
        <f t="shared" si="23"/>
        <v>45875</v>
      </c>
      <c r="S88" s="33">
        <f t="shared" si="24"/>
        <v>36700</v>
      </c>
      <c r="T88" s="48">
        <f t="shared" si="27"/>
        <v>36.700000000000003</v>
      </c>
      <c r="U88" s="49">
        <v>6223.4373999999798</v>
      </c>
      <c r="V88" s="35">
        <f t="shared" si="28"/>
        <v>8456.5626000000193</v>
      </c>
      <c r="W88" s="1"/>
    </row>
    <row r="89" spans="1:23" ht="22.5" hidden="1" customHeight="1">
      <c r="A89" s="24" t="s">
        <v>968</v>
      </c>
      <c r="B89" s="24" t="s">
        <v>969</v>
      </c>
      <c r="C89" s="23" t="s">
        <v>970</v>
      </c>
      <c r="D89" s="23" t="s">
        <v>971</v>
      </c>
      <c r="E89" s="25">
        <v>10602</v>
      </c>
      <c r="F89" s="36">
        <v>61018</v>
      </c>
      <c r="G89" s="44"/>
      <c r="H89" s="27"/>
      <c r="I89" s="44"/>
      <c r="J89" s="45"/>
      <c r="K89" s="2"/>
      <c r="L89" s="29">
        <f t="shared" si="20"/>
        <v>10602</v>
      </c>
      <c r="M89" s="47">
        <f t="shared" si="19"/>
        <v>0</v>
      </c>
      <c r="N89" s="31">
        <f t="shared" si="21"/>
        <v>79515000</v>
      </c>
      <c r="O89" s="30">
        <f t="shared" si="25"/>
        <v>79.515000000000001</v>
      </c>
      <c r="P89" s="31">
        <f t="shared" si="22"/>
        <v>5937120</v>
      </c>
      <c r="Q89" s="30">
        <f t="shared" si="26"/>
        <v>5.9371200000000002</v>
      </c>
      <c r="R89" s="32">
        <f t="shared" si="23"/>
        <v>33131.25</v>
      </c>
      <c r="S89" s="33">
        <f t="shared" si="24"/>
        <v>26505</v>
      </c>
      <c r="T89" s="48">
        <f t="shared" si="27"/>
        <v>26.504999999999999</v>
      </c>
      <c r="U89" s="49">
        <v>6116.9389000000001</v>
      </c>
      <c r="V89" s="35">
        <f t="shared" si="28"/>
        <v>4485.0610999999999</v>
      </c>
      <c r="W89" s="1"/>
    </row>
    <row r="90" spans="1:23" ht="22.5" hidden="1" customHeight="1">
      <c r="A90" s="24" t="s">
        <v>972</v>
      </c>
      <c r="B90" s="24" t="s">
        <v>973</v>
      </c>
      <c r="C90" s="23" t="s">
        <v>974</v>
      </c>
      <c r="D90" s="23" t="s">
        <v>975</v>
      </c>
      <c r="E90" s="25">
        <v>16904</v>
      </c>
      <c r="F90" s="36">
        <v>72067</v>
      </c>
      <c r="G90" s="44"/>
      <c r="H90" s="27"/>
      <c r="I90" s="44"/>
      <c r="J90" s="45"/>
      <c r="K90" s="2"/>
      <c r="L90" s="29">
        <f t="shared" si="20"/>
        <v>16904</v>
      </c>
      <c r="M90" s="47">
        <f t="shared" si="19"/>
        <v>0</v>
      </c>
      <c r="N90" s="31">
        <f t="shared" si="21"/>
        <v>126780000</v>
      </c>
      <c r="O90" s="30">
        <f t="shared" si="25"/>
        <v>126.78</v>
      </c>
      <c r="P90" s="31">
        <f t="shared" si="22"/>
        <v>9466240</v>
      </c>
      <c r="Q90" s="30">
        <f t="shared" si="26"/>
        <v>9.4662400000000009</v>
      </c>
      <c r="R90" s="32">
        <f t="shared" si="23"/>
        <v>52825</v>
      </c>
      <c r="S90" s="33">
        <f t="shared" si="24"/>
        <v>42260</v>
      </c>
      <c r="T90" s="48">
        <f t="shared" si="27"/>
        <v>42.26</v>
      </c>
      <c r="U90" s="49">
        <v>5588.0752000000002</v>
      </c>
      <c r="V90" s="35">
        <f t="shared" si="28"/>
        <v>11315.924800000001</v>
      </c>
      <c r="W90" s="1"/>
    </row>
    <row r="91" spans="1:23" ht="22.5" hidden="1" customHeight="1">
      <c r="A91" s="24" t="s">
        <v>976</v>
      </c>
      <c r="B91" s="24" t="s">
        <v>977</v>
      </c>
      <c r="C91" s="23" t="s">
        <v>978</v>
      </c>
      <c r="D91" s="23" t="s">
        <v>979</v>
      </c>
      <c r="E91" s="25">
        <v>24899</v>
      </c>
      <c r="F91" s="26">
        <v>81558</v>
      </c>
      <c r="G91" s="44"/>
      <c r="H91" s="27"/>
      <c r="I91" s="44"/>
      <c r="J91" s="45"/>
      <c r="K91" s="2"/>
      <c r="L91" s="29">
        <f t="shared" si="20"/>
        <v>24899</v>
      </c>
      <c r="M91" s="47">
        <f t="shared" si="19"/>
        <v>0</v>
      </c>
      <c r="N91" s="31">
        <f t="shared" si="21"/>
        <v>186742500</v>
      </c>
      <c r="O91" s="30">
        <f t="shared" si="25"/>
        <v>186.74250000000001</v>
      </c>
      <c r="P91" s="31">
        <f t="shared" si="22"/>
        <v>13943440</v>
      </c>
      <c r="Q91" s="30">
        <f t="shared" si="26"/>
        <v>13.943440000000001</v>
      </c>
      <c r="R91" s="32">
        <f t="shared" si="23"/>
        <v>77809.375</v>
      </c>
      <c r="S91" s="33">
        <f t="shared" si="24"/>
        <v>62247.5</v>
      </c>
      <c r="T91" s="48">
        <f t="shared" si="27"/>
        <v>62.247500000000002</v>
      </c>
      <c r="U91" s="49">
        <v>4306.5361999999805</v>
      </c>
      <c r="V91" s="35">
        <f t="shared" si="28"/>
        <v>20592.46380000002</v>
      </c>
      <c r="W91" s="1"/>
    </row>
    <row r="92" spans="1:23" ht="22.5" customHeight="1">
      <c r="A92" s="16"/>
      <c r="B92" s="57"/>
      <c r="C92" s="57"/>
      <c r="D92" s="3" t="s">
        <v>980</v>
      </c>
      <c r="E92" s="3">
        <f>SUM(E62:E91)</f>
        <v>381414</v>
      </c>
      <c r="F92" s="3">
        <f>SUM(F62:F91)</f>
        <v>1831097</v>
      </c>
      <c r="G92" s="46"/>
      <c r="H92" s="27"/>
      <c r="I92" s="46"/>
      <c r="J92" s="45"/>
      <c r="K92" s="2"/>
      <c r="L92" s="29">
        <f t="shared" si="20"/>
        <v>381414</v>
      </c>
      <c r="M92" s="47">
        <f>E92/F92</f>
        <v>0.20829808579228737</v>
      </c>
      <c r="N92" s="31">
        <f t="shared" si="21"/>
        <v>2860605000</v>
      </c>
      <c r="O92" s="30">
        <f t="shared" si="25"/>
        <v>2860.605</v>
      </c>
      <c r="P92" s="31">
        <f t="shared" si="22"/>
        <v>213591840</v>
      </c>
      <c r="Q92" s="30">
        <f t="shared" si="26"/>
        <v>213.59183999999999</v>
      </c>
      <c r="R92" s="32">
        <f t="shared" si="23"/>
        <v>1191918.75</v>
      </c>
      <c r="S92" s="33">
        <f t="shared" si="24"/>
        <v>953535</v>
      </c>
      <c r="T92" s="48">
        <f t="shared" si="27"/>
        <v>953.53499999999997</v>
      </c>
      <c r="U92" s="49">
        <v>353537.340299998</v>
      </c>
      <c r="V92" s="35">
        <f t="shared" si="28"/>
        <v>27876.659700001997</v>
      </c>
      <c r="W92" s="1"/>
    </row>
    <row r="93" spans="1:23" ht="22.5" hidden="1" customHeight="1">
      <c r="A93" s="1" t="s">
        <v>981</v>
      </c>
      <c r="B93" s="24" t="s">
        <v>982</v>
      </c>
      <c r="C93" s="23" t="s">
        <v>983</v>
      </c>
      <c r="D93" s="23" t="s">
        <v>984</v>
      </c>
      <c r="E93" s="25">
        <v>10726</v>
      </c>
      <c r="F93" s="36">
        <v>71020</v>
      </c>
      <c r="G93" s="60"/>
      <c r="H93" s="60"/>
      <c r="I93" s="58">
        <v>0.125</v>
      </c>
      <c r="J93" s="45"/>
      <c r="K93" s="2"/>
      <c r="L93" s="29">
        <f t="shared" si="20"/>
        <v>10726</v>
      </c>
      <c r="M93" s="47">
        <f t="shared" ref="M93:M108" si="29">I93</f>
        <v>0.125</v>
      </c>
      <c r="N93" s="31">
        <f t="shared" si="21"/>
        <v>80445000</v>
      </c>
      <c r="O93" s="30">
        <f t="shared" si="25"/>
        <v>80.444999999999993</v>
      </c>
      <c r="P93" s="31">
        <f t="shared" si="22"/>
        <v>6006560</v>
      </c>
      <c r="Q93" s="30">
        <f t="shared" si="26"/>
        <v>6.0065600000000003</v>
      </c>
      <c r="R93" s="32">
        <f t="shared" si="23"/>
        <v>33518.75</v>
      </c>
      <c r="S93" s="33">
        <f t="shared" si="24"/>
        <v>26815</v>
      </c>
      <c r="T93" s="48">
        <f t="shared" si="27"/>
        <v>26.815000000000001</v>
      </c>
      <c r="U93" s="49">
        <v>19836.454900000001</v>
      </c>
      <c r="V93" s="35">
        <f t="shared" si="28"/>
        <v>-9110.4549000000006</v>
      </c>
      <c r="W93" s="1"/>
    </row>
    <row r="94" spans="1:23" ht="22.5" hidden="1" customHeight="1">
      <c r="A94" s="1" t="s">
        <v>985</v>
      </c>
      <c r="B94" s="24" t="s">
        <v>986</v>
      </c>
      <c r="C94" s="23" t="s">
        <v>987</v>
      </c>
      <c r="D94" s="23" t="s">
        <v>988</v>
      </c>
      <c r="E94" s="25">
        <v>15810</v>
      </c>
      <c r="F94" s="36">
        <v>72324</v>
      </c>
      <c r="G94" s="60"/>
      <c r="H94" s="60"/>
      <c r="I94" s="58">
        <v>9.7000000000000003E-2</v>
      </c>
      <c r="J94" s="45"/>
      <c r="K94" s="2"/>
      <c r="L94" s="29">
        <f t="shared" si="20"/>
        <v>15810</v>
      </c>
      <c r="M94" s="47">
        <f t="shared" si="29"/>
        <v>9.7000000000000003E-2</v>
      </c>
      <c r="N94" s="31">
        <f t="shared" si="21"/>
        <v>118575000</v>
      </c>
      <c r="O94" s="30">
        <f t="shared" si="25"/>
        <v>118.575</v>
      </c>
      <c r="P94" s="31">
        <f t="shared" si="22"/>
        <v>8853600</v>
      </c>
      <c r="Q94" s="30">
        <f t="shared" si="26"/>
        <v>8.8536000000000001</v>
      </c>
      <c r="R94" s="32">
        <f t="shared" si="23"/>
        <v>49406.25</v>
      </c>
      <c r="S94" s="33">
        <f t="shared" si="24"/>
        <v>39525</v>
      </c>
      <c r="T94" s="48">
        <f t="shared" si="27"/>
        <v>39.524999999999999</v>
      </c>
      <c r="U94" s="49">
        <v>17329.9006999999</v>
      </c>
      <c r="V94" s="35">
        <f t="shared" si="28"/>
        <v>-1519.9006999999001</v>
      </c>
      <c r="W94" s="1"/>
    </row>
    <row r="95" spans="1:23" ht="22.5" hidden="1" customHeight="1">
      <c r="A95" s="1" t="s">
        <v>989</v>
      </c>
      <c r="B95" s="24" t="s">
        <v>990</v>
      </c>
      <c r="C95" s="23" t="s">
        <v>991</v>
      </c>
      <c r="D95" s="23" t="s">
        <v>992</v>
      </c>
      <c r="E95" s="25">
        <v>13079</v>
      </c>
      <c r="F95" s="36">
        <v>59580</v>
      </c>
      <c r="G95" s="60"/>
      <c r="H95" s="60"/>
      <c r="I95" s="58">
        <v>0.13500000000000001</v>
      </c>
      <c r="J95" s="45"/>
      <c r="K95" s="2"/>
      <c r="L95" s="29">
        <f t="shared" si="20"/>
        <v>13079</v>
      </c>
      <c r="M95" s="47">
        <f t="shared" si="29"/>
        <v>0.13500000000000001</v>
      </c>
      <c r="N95" s="31">
        <f t="shared" si="21"/>
        <v>98092500</v>
      </c>
      <c r="O95" s="30">
        <f t="shared" si="25"/>
        <v>98.092500000000001</v>
      </c>
      <c r="P95" s="31">
        <f t="shared" si="22"/>
        <v>7324240</v>
      </c>
      <c r="Q95" s="30">
        <f t="shared" si="26"/>
        <v>7.3242399999999996</v>
      </c>
      <c r="R95" s="32">
        <f t="shared" si="23"/>
        <v>40871.875</v>
      </c>
      <c r="S95" s="33">
        <f t="shared" si="24"/>
        <v>32697.5</v>
      </c>
      <c r="T95" s="48">
        <f t="shared" si="27"/>
        <v>32.697499999999998</v>
      </c>
      <c r="U95" s="49">
        <v>16823.830399999901</v>
      </c>
      <c r="V95" s="35">
        <f t="shared" si="28"/>
        <v>-3744.8303999999007</v>
      </c>
      <c r="W95" s="1"/>
    </row>
    <row r="96" spans="1:23" ht="22.5" hidden="1" customHeight="1">
      <c r="A96" s="1" t="s">
        <v>993</v>
      </c>
      <c r="B96" s="24" t="s">
        <v>994</v>
      </c>
      <c r="C96" s="23" t="s">
        <v>995</v>
      </c>
      <c r="D96" s="23" t="s">
        <v>996</v>
      </c>
      <c r="E96" s="25">
        <v>18847</v>
      </c>
      <c r="F96" s="26">
        <v>79345</v>
      </c>
      <c r="G96" s="60"/>
      <c r="H96" s="60"/>
      <c r="I96" s="58">
        <v>3.4000000000000002E-2</v>
      </c>
      <c r="J96" s="45"/>
      <c r="K96" s="2"/>
      <c r="L96" s="29">
        <f t="shared" si="20"/>
        <v>18847</v>
      </c>
      <c r="M96" s="47">
        <f t="shared" si="29"/>
        <v>3.4000000000000002E-2</v>
      </c>
      <c r="N96" s="31">
        <f t="shared" si="21"/>
        <v>141352500</v>
      </c>
      <c r="O96" s="30">
        <f t="shared" si="25"/>
        <v>141.35249999999999</v>
      </c>
      <c r="P96" s="31">
        <f t="shared" si="22"/>
        <v>10554320</v>
      </c>
      <c r="Q96" s="30">
        <f t="shared" si="26"/>
        <v>10.554320000000001</v>
      </c>
      <c r="R96" s="32">
        <f t="shared" si="23"/>
        <v>58896.875</v>
      </c>
      <c r="S96" s="33">
        <f t="shared" si="24"/>
        <v>47117.5</v>
      </c>
      <c r="T96" s="48">
        <f t="shared" si="27"/>
        <v>47.1175</v>
      </c>
      <c r="U96" s="49">
        <v>15080.338299999799</v>
      </c>
      <c r="V96" s="35">
        <f t="shared" si="28"/>
        <v>3766.6617000002007</v>
      </c>
      <c r="W96" s="1"/>
    </row>
    <row r="97" spans="1:23" ht="22.5" hidden="1" customHeight="1">
      <c r="A97" s="1" t="s">
        <v>997</v>
      </c>
      <c r="B97" s="24" t="s">
        <v>998</v>
      </c>
      <c r="C97" s="23" t="s">
        <v>999</v>
      </c>
      <c r="D97" s="23" t="s">
        <v>1000</v>
      </c>
      <c r="E97" s="25">
        <v>11824</v>
      </c>
      <c r="F97" s="36">
        <v>65721</v>
      </c>
      <c r="G97" s="60"/>
      <c r="H97" s="60"/>
      <c r="I97" s="58">
        <v>0.16500000000000001</v>
      </c>
      <c r="J97" s="45"/>
      <c r="K97" s="2"/>
      <c r="L97" s="29">
        <f t="shared" si="20"/>
        <v>11824</v>
      </c>
      <c r="M97" s="47">
        <f t="shared" si="29"/>
        <v>0.16500000000000001</v>
      </c>
      <c r="N97" s="31">
        <f t="shared" si="21"/>
        <v>88680000</v>
      </c>
      <c r="O97" s="30">
        <f t="shared" si="25"/>
        <v>88.68</v>
      </c>
      <c r="P97" s="31">
        <f t="shared" si="22"/>
        <v>6621440</v>
      </c>
      <c r="Q97" s="30">
        <f t="shared" si="26"/>
        <v>6.6214399999999998</v>
      </c>
      <c r="R97" s="32">
        <f t="shared" si="23"/>
        <v>36950</v>
      </c>
      <c r="S97" s="33">
        <f t="shared" si="24"/>
        <v>29560</v>
      </c>
      <c r="T97" s="48">
        <f t="shared" si="27"/>
        <v>29.56</v>
      </c>
      <c r="U97" s="49">
        <v>14041.229600000001</v>
      </c>
      <c r="V97" s="35">
        <f t="shared" si="28"/>
        <v>-2217.2296000000006</v>
      </c>
      <c r="W97" s="1"/>
    </row>
    <row r="98" spans="1:23" ht="22.5" hidden="1" customHeight="1">
      <c r="A98" s="24" t="s">
        <v>1001</v>
      </c>
      <c r="B98" s="24" t="s">
        <v>1002</v>
      </c>
      <c r="C98" s="23" t="s">
        <v>1003</v>
      </c>
      <c r="D98" s="23" t="s">
        <v>1004</v>
      </c>
      <c r="E98" s="25">
        <v>18743</v>
      </c>
      <c r="F98" s="26">
        <v>62133</v>
      </c>
      <c r="G98" s="60"/>
      <c r="H98" s="60"/>
      <c r="I98" s="58">
        <v>5.09999999999999E-2</v>
      </c>
      <c r="J98" s="45"/>
      <c r="K98" s="2"/>
      <c r="L98" s="29">
        <f t="shared" si="20"/>
        <v>18743</v>
      </c>
      <c r="M98" s="47">
        <f t="shared" si="29"/>
        <v>5.09999999999999E-2</v>
      </c>
      <c r="N98" s="31">
        <f t="shared" si="21"/>
        <v>140572500</v>
      </c>
      <c r="O98" s="30">
        <f t="shared" si="25"/>
        <v>140.57249999999999</v>
      </c>
      <c r="P98" s="31">
        <f t="shared" si="22"/>
        <v>10496080</v>
      </c>
      <c r="Q98" s="30">
        <f t="shared" si="26"/>
        <v>10.496079999999999</v>
      </c>
      <c r="R98" s="32">
        <f t="shared" si="23"/>
        <v>58571.875</v>
      </c>
      <c r="S98" s="33">
        <f t="shared" si="24"/>
        <v>46857.5</v>
      </c>
      <c r="T98" s="48">
        <f t="shared" si="27"/>
        <v>46.857500000000002</v>
      </c>
      <c r="U98" s="49">
        <v>13912.7929</v>
      </c>
      <c r="V98" s="35">
        <f t="shared" si="28"/>
        <v>4830.2070999999996</v>
      </c>
      <c r="W98" s="1"/>
    </row>
    <row r="99" spans="1:23" ht="22.5" hidden="1" customHeight="1">
      <c r="A99" s="1" t="s">
        <v>1005</v>
      </c>
      <c r="B99" s="24" t="s">
        <v>1006</v>
      </c>
      <c r="C99" s="23" t="s">
        <v>1007</v>
      </c>
      <c r="D99" s="23" t="s">
        <v>1008</v>
      </c>
      <c r="E99" s="25">
        <v>14960</v>
      </c>
      <c r="F99" s="26">
        <v>53914</v>
      </c>
      <c r="G99" s="60"/>
      <c r="H99" s="60"/>
      <c r="I99" s="58">
        <v>0.14000000000000001</v>
      </c>
      <c r="J99" s="45"/>
      <c r="K99" s="2"/>
      <c r="L99" s="29">
        <f t="shared" si="20"/>
        <v>14960</v>
      </c>
      <c r="M99" s="47">
        <f t="shared" si="29"/>
        <v>0.14000000000000001</v>
      </c>
      <c r="N99" s="31">
        <f t="shared" si="21"/>
        <v>112200000</v>
      </c>
      <c r="O99" s="30">
        <f t="shared" si="25"/>
        <v>112.2</v>
      </c>
      <c r="P99" s="31">
        <f t="shared" si="22"/>
        <v>8377600</v>
      </c>
      <c r="Q99" s="30">
        <f t="shared" si="26"/>
        <v>8.3775999999999993</v>
      </c>
      <c r="R99" s="32">
        <f t="shared" si="23"/>
        <v>46750</v>
      </c>
      <c r="S99" s="33">
        <f t="shared" si="24"/>
        <v>37400</v>
      </c>
      <c r="T99" s="48">
        <f t="shared" si="27"/>
        <v>37.4</v>
      </c>
      <c r="U99" s="49">
        <v>13555.0533</v>
      </c>
      <c r="V99" s="35">
        <f t="shared" si="28"/>
        <v>1404.9467000000004</v>
      </c>
      <c r="W99" s="1"/>
    </row>
    <row r="100" spans="1:23" ht="22.5" hidden="1" customHeight="1">
      <c r="A100" s="24" t="s">
        <v>1009</v>
      </c>
      <c r="B100" s="24" t="s">
        <v>1010</v>
      </c>
      <c r="C100" s="23" t="s">
        <v>1011</v>
      </c>
      <c r="D100" s="23" t="s">
        <v>1012</v>
      </c>
      <c r="E100" s="25">
        <v>21653</v>
      </c>
      <c r="F100" s="26">
        <v>70878</v>
      </c>
      <c r="G100" s="60"/>
      <c r="H100" s="60"/>
      <c r="I100" s="58">
        <v>7.0999999999999799E-2</v>
      </c>
      <c r="J100" s="45"/>
      <c r="K100" s="2"/>
      <c r="L100" s="29">
        <f t="shared" si="20"/>
        <v>21653</v>
      </c>
      <c r="M100" s="47">
        <f t="shared" si="29"/>
        <v>7.0999999999999799E-2</v>
      </c>
      <c r="N100" s="31">
        <f t="shared" si="21"/>
        <v>162397500</v>
      </c>
      <c r="O100" s="30">
        <f t="shared" si="25"/>
        <v>162.39750000000001</v>
      </c>
      <c r="P100" s="31">
        <f t="shared" si="22"/>
        <v>12125680</v>
      </c>
      <c r="Q100" s="30">
        <f t="shared" si="26"/>
        <v>12.125679999999999</v>
      </c>
      <c r="R100" s="32">
        <f t="shared" si="23"/>
        <v>67665.625</v>
      </c>
      <c r="S100" s="33">
        <f t="shared" si="24"/>
        <v>54132.5</v>
      </c>
      <c r="T100" s="48">
        <f t="shared" si="27"/>
        <v>54.1325</v>
      </c>
      <c r="U100" s="49">
        <v>11939.513300000001</v>
      </c>
      <c r="V100" s="35">
        <f t="shared" si="28"/>
        <v>9713.4866999999995</v>
      </c>
      <c r="W100" s="1"/>
    </row>
    <row r="101" spans="1:23" ht="22.5" hidden="1" customHeight="1">
      <c r="A101" s="24" t="s">
        <v>1013</v>
      </c>
      <c r="B101" s="24" t="s">
        <v>1014</v>
      </c>
      <c r="C101" s="23" t="s">
        <v>1015</v>
      </c>
      <c r="D101" s="23" t="s">
        <v>1016</v>
      </c>
      <c r="E101" s="25">
        <v>14834</v>
      </c>
      <c r="F101" s="36">
        <v>68496</v>
      </c>
      <c r="G101" s="60"/>
      <c r="H101" s="60"/>
      <c r="I101" s="58">
        <v>0.10100000000000001</v>
      </c>
      <c r="J101" s="45"/>
      <c r="K101" s="2"/>
      <c r="L101" s="29">
        <f t="shared" si="20"/>
        <v>14834</v>
      </c>
      <c r="M101" s="47">
        <f t="shared" si="29"/>
        <v>0.10100000000000001</v>
      </c>
      <c r="N101" s="31">
        <f t="shared" si="21"/>
        <v>111255000</v>
      </c>
      <c r="O101" s="30">
        <f t="shared" si="25"/>
        <v>111.255</v>
      </c>
      <c r="P101" s="31">
        <f t="shared" si="22"/>
        <v>8307040</v>
      </c>
      <c r="Q101" s="30">
        <f t="shared" si="26"/>
        <v>8.3070400000000006</v>
      </c>
      <c r="R101" s="32">
        <f t="shared" si="23"/>
        <v>46356.25</v>
      </c>
      <c r="S101" s="33">
        <f t="shared" si="24"/>
        <v>37085</v>
      </c>
      <c r="T101" s="48">
        <f t="shared" si="27"/>
        <v>37.085000000000001</v>
      </c>
      <c r="U101" s="49">
        <v>11066.558000000001</v>
      </c>
      <c r="V101" s="35">
        <f t="shared" si="28"/>
        <v>3767.4419999999991</v>
      </c>
      <c r="W101" s="1"/>
    </row>
    <row r="102" spans="1:23" ht="22.5" hidden="1" customHeight="1">
      <c r="A102" s="24" t="s">
        <v>1017</v>
      </c>
      <c r="B102" s="24" t="s">
        <v>1018</v>
      </c>
      <c r="C102" s="23" t="s">
        <v>1019</v>
      </c>
      <c r="D102" s="23" t="s">
        <v>1020</v>
      </c>
      <c r="E102" s="25">
        <v>12174</v>
      </c>
      <c r="F102" s="36">
        <v>61312</v>
      </c>
      <c r="G102" s="60"/>
      <c r="H102" s="60"/>
      <c r="I102" s="58">
        <v>1.9E-2</v>
      </c>
      <c r="J102" s="45"/>
      <c r="K102" s="2"/>
      <c r="L102" s="29">
        <f t="shared" ref="L102:L133" si="30">E102</f>
        <v>12174</v>
      </c>
      <c r="M102" s="47">
        <f t="shared" si="29"/>
        <v>1.9E-2</v>
      </c>
      <c r="N102" s="31">
        <f t="shared" ref="N102:N133" si="31">N$4*S102</f>
        <v>91305000</v>
      </c>
      <c r="O102" s="30">
        <f t="shared" si="25"/>
        <v>91.305000000000007</v>
      </c>
      <c r="P102" s="31">
        <f t="shared" ref="P102:P133" si="32">P$4*$E102</f>
        <v>6817440</v>
      </c>
      <c r="Q102" s="30">
        <f t="shared" si="26"/>
        <v>6.8174400000000004</v>
      </c>
      <c r="R102" s="32">
        <f t="shared" ref="R102:R133" si="33">R$4*S102</f>
        <v>38043.75</v>
      </c>
      <c r="S102" s="33">
        <f t="shared" ref="S102:S133" si="34">S$4*$E102</f>
        <v>30435</v>
      </c>
      <c r="T102" s="48">
        <f t="shared" si="27"/>
        <v>30.434999999999999</v>
      </c>
      <c r="U102" s="49">
        <v>10803.58</v>
      </c>
      <c r="V102" s="35">
        <f t="shared" si="28"/>
        <v>1370.42</v>
      </c>
      <c r="W102" s="1"/>
    </row>
    <row r="103" spans="1:23" ht="22.5" hidden="1" customHeight="1">
      <c r="A103" s="24" t="s">
        <v>1021</v>
      </c>
      <c r="B103" s="24" t="s">
        <v>1022</v>
      </c>
      <c r="C103" s="23" t="s">
        <v>1023</v>
      </c>
      <c r="D103" s="23" t="s">
        <v>1024</v>
      </c>
      <c r="E103" s="25">
        <v>16365</v>
      </c>
      <c r="F103" s="36">
        <v>64143</v>
      </c>
      <c r="G103" s="60"/>
      <c r="H103" s="34">
        <v>11861.8091</v>
      </c>
      <c r="I103" s="58">
        <v>3.9E-2</v>
      </c>
      <c r="J103" s="45"/>
      <c r="K103" s="2"/>
      <c r="L103" s="29">
        <f t="shared" si="30"/>
        <v>16365</v>
      </c>
      <c r="M103" s="47">
        <f t="shared" si="29"/>
        <v>3.9E-2</v>
      </c>
      <c r="N103" s="31">
        <f t="shared" si="31"/>
        <v>122737500</v>
      </c>
      <c r="O103" s="30">
        <f t="shared" si="25"/>
        <v>122.7375</v>
      </c>
      <c r="P103" s="31">
        <f t="shared" si="32"/>
        <v>9164400</v>
      </c>
      <c r="Q103" s="30">
        <f t="shared" si="26"/>
        <v>9.1644000000000005</v>
      </c>
      <c r="R103" s="32">
        <f t="shared" si="33"/>
        <v>51140.625</v>
      </c>
      <c r="S103" s="33">
        <f t="shared" si="34"/>
        <v>40912.5</v>
      </c>
      <c r="T103" s="48">
        <f t="shared" si="27"/>
        <v>40.912500000000001</v>
      </c>
      <c r="U103" s="49">
        <v>9574.8989999999903</v>
      </c>
      <c r="V103" s="35">
        <f t="shared" si="28"/>
        <v>6790.1010000000097</v>
      </c>
      <c r="W103" s="1"/>
    </row>
    <row r="104" spans="1:23" ht="22.5" hidden="1" customHeight="1">
      <c r="A104" s="24" t="s">
        <v>1025</v>
      </c>
      <c r="B104" s="24" t="s">
        <v>1026</v>
      </c>
      <c r="C104" s="23" t="s">
        <v>1027</v>
      </c>
      <c r="D104" s="23" t="s">
        <v>1028</v>
      </c>
      <c r="E104" s="25">
        <v>3428</v>
      </c>
      <c r="F104" s="36">
        <v>40670</v>
      </c>
      <c r="G104" s="44"/>
      <c r="H104" s="27"/>
      <c r="I104" s="44"/>
      <c r="J104" s="45"/>
      <c r="K104" s="2"/>
      <c r="L104" s="29">
        <f t="shared" si="30"/>
        <v>3428</v>
      </c>
      <c r="M104" s="47">
        <f t="shared" si="29"/>
        <v>0</v>
      </c>
      <c r="N104" s="31">
        <f t="shared" si="31"/>
        <v>25710000</v>
      </c>
      <c r="O104" s="30">
        <f t="shared" ref="O104:O135" si="35">N104/1000000</f>
        <v>25.71</v>
      </c>
      <c r="P104" s="31">
        <f t="shared" si="32"/>
        <v>1919680</v>
      </c>
      <c r="Q104" s="30">
        <f t="shared" ref="Q104:Q135" si="36">P104/1000000</f>
        <v>1.9196800000000001</v>
      </c>
      <c r="R104" s="32">
        <f t="shared" si="33"/>
        <v>10712.5</v>
      </c>
      <c r="S104" s="33">
        <f t="shared" si="34"/>
        <v>8570</v>
      </c>
      <c r="T104" s="48">
        <f t="shared" ref="T104:T135" si="37">S104/1000</f>
        <v>8.57</v>
      </c>
      <c r="U104" s="49">
        <v>5164.3365999999796</v>
      </c>
      <c r="V104" s="35">
        <f t="shared" ref="V104:V135" si="38">L104-U104</f>
        <v>-1736.3365999999796</v>
      </c>
      <c r="W104" s="1"/>
    </row>
    <row r="105" spans="1:23" ht="22.5" hidden="1" customHeight="1">
      <c r="A105" s="24" t="s">
        <v>1029</v>
      </c>
      <c r="B105" s="24" t="s">
        <v>1030</v>
      </c>
      <c r="C105" s="23" t="s">
        <v>1031</v>
      </c>
      <c r="D105" s="23" t="s">
        <v>1032</v>
      </c>
      <c r="E105" s="25">
        <v>2889</v>
      </c>
      <c r="F105" s="36">
        <v>40356</v>
      </c>
      <c r="G105" s="44"/>
      <c r="H105" s="27"/>
      <c r="I105" s="44"/>
      <c r="J105" s="45"/>
      <c r="K105" s="2"/>
      <c r="L105" s="29">
        <f t="shared" si="30"/>
        <v>2889</v>
      </c>
      <c r="M105" s="47">
        <f t="shared" si="29"/>
        <v>0</v>
      </c>
      <c r="N105" s="31">
        <f t="shared" si="31"/>
        <v>21667500</v>
      </c>
      <c r="O105" s="30">
        <f t="shared" si="35"/>
        <v>21.6675</v>
      </c>
      <c r="P105" s="31">
        <f t="shared" si="32"/>
        <v>1617840</v>
      </c>
      <c r="Q105" s="30">
        <f t="shared" si="36"/>
        <v>1.6178399999999999</v>
      </c>
      <c r="R105" s="32">
        <f t="shared" si="33"/>
        <v>9028.125</v>
      </c>
      <c r="S105" s="33">
        <f t="shared" si="34"/>
        <v>7222.5</v>
      </c>
      <c r="T105" s="48">
        <f t="shared" si="37"/>
        <v>7.2225000000000001</v>
      </c>
      <c r="U105" s="49">
        <v>3646.7905000000001</v>
      </c>
      <c r="V105" s="35">
        <f t="shared" si="38"/>
        <v>-757.79050000000007</v>
      </c>
      <c r="W105" s="1"/>
    </row>
    <row r="106" spans="1:23" ht="22.5" hidden="1" customHeight="1">
      <c r="A106" s="24" t="s">
        <v>1033</v>
      </c>
      <c r="B106" s="24" t="s">
        <v>1034</v>
      </c>
      <c r="C106" s="23" t="s">
        <v>1035</v>
      </c>
      <c r="D106" s="23" t="s">
        <v>1036</v>
      </c>
      <c r="E106" s="25">
        <v>3954</v>
      </c>
      <c r="F106" s="36">
        <v>48910</v>
      </c>
      <c r="G106" s="44"/>
      <c r="H106" s="27"/>
      <c r="I106" s="44"/>
      <c r="J106" s="45"/>
      <c r="K106" s="2"/>
      <c r="L106" s="29">
        <f t="shared" si="30"/>
        <v>3954</v>
      </c>
      <c r="M106" s="47">
        <f t="shared" si="29"/>
        <v>0</v>
      </c>
      <c r="N106" s="31">
        <f t="shared" si="31"/>
        <v>29655000</v>
      </c>
      <c r="O106" s="30">
        <f t="shared" si="35"/>
        <v>29.655000000000001</v>
      </c>
      <c r="P106" s="31">
        <f t="shared" si="32"/>
        <v>2214240</v>
      </c>
      <c r="Q106" s="30">
        <f t="shared" si="36"/>
        <v>2.2142400000000002</v>
      </c>
      <c r="R106" s="32">
        <f t="shared" si="33"/>
        <v>12356.25</v>
      </c>
      <c r="S106" s="33">
        <f t="shared" si="34"/>
        <v>9885</v>
      </c>
      <c r="T106" s="48">
        <f t="shared" si="37"/>
        <v>9.8849999999999998</v>
      </c>
      <c r="U106" s="49">
        <v>3260.7219</v>
      </c>
      <c r="V106" s="35">
        <f t="shared" si="38"/>
        <v>693.27809999999999</v>
      </c>
      <c r="W106" s="1"/>
    </row>
    <row r="107" spans="1:23" ht="22.5" hidden="1" customHeight="1">
      <c r="A107" s="24" t="s">
        <v>1037</v>
      </c>
      <c r="B107" s="24" t="s">
        <v>1038</v>
      </c>
      <c r="C107" s="23" t="s">
        <v>1039</v>
      </c>
      <c r="D107" s="23" t="s">
        <v>1040</v>
      </c>
      <c r="E107" s="25">
        <v>4484</v>
      </c>
      <c r="F107" s="36">
        <v>38415</v>
      </c>
      <c r="G107" s="44"/>
      <c r="H107" s="27"/>
      <c r="I107" s="44"/>
      <c r="J107" s="45"/>
      <c r="K107" s="2"/>
      <c r="L107" s="29">
        <f t="shared" si="30"/>
        <v>4484</v>
      </c>
      <c r="M107" s="47">
        <f t="shared" si="29"/>
        <v>0</v>
      </c>
      <c r="N107" s="31">
        <f t="shared" si="31"/>
        <v>33630000</v>
      </c>
      <c r="O107" s="30">
        <f t="shared" si="35"/>
        <v>33.630000000000003</v>
      </c>
      <c r="P107" s="31">
        <f t="shared" si="32"/>
        <v>2511040</v>
      </c>
      <c r="Q107" s="30">
        <f t="shared" si="36"/>
        <v>2.5110399999999999</v>
      </c>
      <c r="R107" s="32">
        <f t="shared" si="33"/>
        <v>14012.5</v>
      </c>
      <c r="S107" s="33">
        <f t="shared" si="34"/>
        <v>11210</v>
      </c>
      <c r="T107" s="48">
        <f t="shared" si="37"/>
        <v>11.21</v>
      </c>
      <c r="U107" s="49">
        <v>2809.3078999999798</v>
      </c>
      <c r="V107" s="35">
        <f t="shared" si="38"/>
        <v>1674.6921000000202</v>
      </c>
      <c r="W107" s="1"/>
    </row>
    <row r="108" spans="1:23" ht="22.5" hidden="1" customHeight="1">
      <c r="A108" s="24" t="s">
        <v>1041</v>
      </c>
      <c r="B108" s="24" t="s">
        <v>1042</v>
      </c>
      <c r="C108" s="23" t="s">
        <v>1043</v>
      </c>
      <c r="D108" s="23" t="s">
        <v>1044</v>
      </c>
      <c r="E108" s="25">
        <v>6389</v>
      </c>
      <c r="F108" s="36">
        <v>64552</v>
      </c>
      <c r="G108" s="44"/>
      <c r="H108" s="27"/>
      <c r="I108" s="44"/>
      <c r="J108" s="45"/>
      <c r="K108" s="2"/>
      <c r="L108" s="29">
        <f t="shared" si="30"/>
        <v>6389</v>
      </c>
      <c r="M108" s="47">
        <f t="shared" si="29"/>
        <v>0</v>
      </c>
      <c r="N108" s="31">
        <f t="shared" si="31"/>
        <v>47917500</v>
      </c>
      <c r="O108" s="30">
        <f t="shared" si="35"/>
        <v>47.917499999999997</v>
      </c>
      <c r="P108" s="31">
        <f t="shared" si="32"/>
        <v>3577840</v>
      </c>
      <c r="Q108" s="30">
        <f t="shared" si="36"/>
        <v>3.5778400000000001</v>
      </c>
      <c r="R108" s="32">
        <f t="shared" si="33"/>
        <v>19965.625</v>
      </c>
      <c r="S108" s="33">
        <f t="shared" si="34"/>
        <v>15972.5</v>
      </c>
      <c r="T108" s="48">
        <f t="shared" si="37"/>
        <v>15.9725</v>
      </c>
      <c r="U108" s="49">
        <v>2229.8431</v>
      </c>
      <c r="V108" s="35">
        <f t="shared" si="38"/>
        <v>4159.1569</v>
      </c>
      <c r="W108" s="1"/>
    </row>
    <row r="109" spans="1:23" ht="22.5" customHeight="1">
      <c r="A109" s="56"/>
      <c r="B109" s="57"/>
      <c r="C109" s="57"/>
      <c r="D109" s="3" t="s">
        <v>1045</v>
      </c>
      <c r="E109" s="3">
        <f>SUM(E104:E108)</f>
        <v>21144</v>
      </c>
      <c r="F109" s="3">
        <f>SUM(F104:F108)</f>
        <v>232903</v>
      </c>
      <c r="G109" s="46"/>
      <c r="H109" s="27"/>
      <c r="I109" s="46"/>
      <c r="J109" s="45"/>
      <c r="K109" s="2"/>
      <c r="L109" s="29">
        <f t="shared" si="30"/>
        <v>21144</v>
      </c>
      <c r="M109" s="47">
        <f>E109/F109</f>
        <v>9.0784575552912583E-2</v>
      </c>
      <c r="N109" s="31">
        <f t="shared" si="31"/>
        <v>158580000</v>
      </c>
      <c r="O109" s="30">
        <f t="shared" si="35"/>
        <v>158.58000000000001</v>
      </c>
      <c r="P109" s="31">
        <f t="shared" si="32"/>
        <v>11840640</v>
      </c>
      <c r="Q109" s="30">
        <f t="shared" si="36"/>
        <v>11.84064</v>
      </c>
      <c r="R109" s="32">
        <f t="shared" si="33"/>
        <v>66075</v>
      </c>
      <c r="S109" s="33">
        <f t="shared" si="34"/>
        <v>52860</v>
      </c>
      <c r="T109" s="48">
        <f t="shared" si="37"/>
        <v>52.86</v>
      </c>
      <c r="U109" s="49">
        <v>17111</v>
      </c>
      <c r="V109" s="35">
        <f t="shared" si="38"/>
        <v>4033</v>
      </c>
      <c r="W109" s="1"/>
    </row>
    <row r="110" spans="1:23" ht="22.5" hidden="1" customHeight="1">
      <c r="A110" s="24" t="s">
        <v>1046</v>
      </c>
      <c r="B110" s="24" t="s">
        <v>1047</v>
      </c>
      <c r="C110" s="23" t="s">
        <v>1048</v>
      </c>
      <c r="D110" s="23" t="s">
        <v>1049</v>
      </c>
      <c r="E110" s="25">
        <v>5438</v>
      </c>
      <c r="F110" s="36">
        <v>48257</v>
      </c>
      <c r="G110" s="44"/>
      <c r="H110" s="27"/>
      <c r="I110" s="44"/>
      <c r="J110" s="45"/>
      <c r="K110" s="2"/>
      <c r="L110" s="29">
        <f t="shared" si="30"/>
        <v>5438</v>
      </c>
      <c r="M110" s="47">
        <f t="shared" ref="M110:M146" si="39">I110</f>
        <v>0</v>
      </c>
      <c r="N110" s="31">
        <f t="shared" si="31"/>
        <v>40785000</v>
      </c>
      <c r="O110" s="30">
        <f t="shared" si="35"/>
        <v>40.784999999999997</v>
      </c>
      <c r="P110" s="31">
        <f t="shared" si="32"/>
        <v>3045280</v>
      </c>
      <c r="Q110" s="30">
        <f t="shared" si="36"/>
        <v>3.04528</v>
      </c>
      <c r="R110" s="32">
        <f t="shared" si="33"/>
        <v>16993.75</v>
      </c>
      <c r="S110" s="33">
        <f t="shared" si="34"/>
        <v>13595</v>
      </c>
      <c r="T110" s="48">
        <f t="shared" si="37"/>
        <v>13.595000000000001</v>
      </c>
      <c r="U110" s="49">
        <v>11177.5908</v>
      </c>
      <c r="V110" s="35">
        <f t="shared" si="38"/>
        <v>-5739.5907999999999</v>
      </c>
      <c r="W110" s="1"/>
    </row>
    <row r="111" spans="1:23" ht="22.5" hidden="1" customHeight="1">
      <c r="A111" s="24" t="s">
        <v>1050</v>
      </c>
      <c r="B111" s="24" t="s">
        <v>1051</v>
      </c>
      <c r="C111" s="23" t="s">
        <v>1052</v>
      </c>
      <c r="D111" s="23" t="s">
        <v>1053</v>
      </c>
      <c r="E111" s="25">
        <v>5713</v>
      </c>
      <c r="F111" s="36">
        <v>57735</v>
      </c>
      <c r="G111" s="44"/>
      <c r="H111" s="27"/>
      <c r="I111" s="44"/>
      <c r="J111" s="45"/>
      <c r="K111" s="2"/>
      <c r="L111" s="29">
        <f t="shared" si="30"/>
        <v>5713</v>
      </c>
      <c r="M111" s="47">
        <f t="shared" si="39"/>
        <v>0</v>
      </c>
      <c r="N111" s="31">
        <f t="shared" si="31"/>
        <v>42847500</v>
      </c>
      <c r="O111" s="30">
        <f t="shared" si="35"/>
        <v>42.847499999999997</v>
      </c>
      <c r="P111" s="31">
        <f t="shared" si="32"/>
        <v>3199280</v>
      </c>
      <c r="Q111" s="30">
        <f t="shared" si="36"/>
        <v>3.1992799999999999</v>
      </c>
      <c r="R111" s="32">
        <f t="shared" si="33"/>
        <v>17853.125</v>
      </c>
      <c r="S111" s="33">
        <f t="shared" si="34"/>
        <v>14282.5</v>
      </c>
      <c r="T111" s="48">
        <f t="shared" si="37"/>
        <v>14.282500000000001</v>
      </c>
      <c r="U111" s="49">
        <v>9494.4909000000007</v>
      </c>
      <c r="V111" s="35">
        <f t="shared" si="38"/>
        <v>-3781.4909000000007</v>
      </c>
      <c r="W111" s="1"/>
    </row>
    <row r="112" spans="1:23" ht="22.5" hidden="1" customHeight="1">
      <c r="A112" s="24" t="s">
        <v>1054</v>
      </c>
      <c r="B112" s="24" t="s">
        <v>1055</v>
      </c>
      <c r="C112" s="23" t="s">
        <v>1056</v>
      </c>
      <c r="D112" s="23" t="s">
        <v>1057</v>
      </c>
      <c r="E112" s="25">
        <v>3508</v>
      </c>
      <c r="F112" s="36">
        <v>57937</v>
      </c>
      <c r="G112" s="44"/>
      <c r="H112" s="27"/>
      <c r="I112" s="44"/>
      <c r="J112" s="45"/>
      <c r="K112" s="2"/>
      <c r="L112" s="29">
        <f t="shared" si="30"/>
        <v>3508</v>
      </c>
      <c r="M112" s="47">
        <f t="shared" si="39"/>
        <v>0</v>
      </c>
      <c r="N112" s="31">
        <f t="shared" si="31"/>
        <v>26310000</v>
      </c>
      <c r="O112" s="30">
        <f t="shared" si="35"/>
        <v>26.31</v>
      </c>
      <c r="P112" s="31">
        <f t="shared" si="32"/>
        <v>1964480</v>
      </c>
      <c r="Q112" s="30">
        <f t="shared" si="36"/>
        <v>1.96448</v>
      </c>
      <c r="R112" s="32">
        <f t="shared" si="33"/>
        <v>10962.5</v>
      </c>
      <c r="S112" s="33">
        <f t="shared" si="34"/>
        <v>8770</v>
      </c>
      <c r="T112" s="48">
        <f t="shared" si="37"/>
        <v>8.77</v>
      </c>
      <c r="U112" s="49">
        <v>8996.1365999999907</v>
      </c>
      <c r="V112" s="35">
        <f t="shared" si="38"/>
        <v>-5488.1365999999907</v>
      </c>
      <c r="W112" s="1"/>
    </row>
    <row r="113" spans="1:23" ht="22.5" hidden="1" customHeight="1">
      <c r="A113" s="24" t="s">
        <v>1058</v>
      </c>
      <c r="B113" s="24" t="s">
        <v>1059</v>
      </c>
      <c r="C113" s="23" t="s">
        <v>1060</v>
      </c>
      <c r="D113" s="23" t="s">
        <v>1061</v>
      </c>
      <c r="E113" s="25">
        <v>9097</v>
      </c>
      <c r="F113" s="36">
        <v>61760</v>
      </c>
      <c r="G113" s="44"/>
      <c r="H113" s="27"/>
      <c r="I113" s="44"/>
      <c r="J113" s="45"/>
      <c r="K113" s="2"/>
      <c r="L113" s="29">
        <f t="shared" si="30"/>
        <v>9097</v>
      </c>
      <c r="M113" s="47">
        <f t="shared" si="39"/>
        <v>0</v>
      </c>
      <c r="N113" s="31">
        <f t="shared" si="31"/>
        <v>68227500</v>
      </c>
      <c r="O113" s="30">
        <f t="shared" si="35"/>
        <v>68.227500000000006</v>
      </c>
      <c r="P113" s="31">
        <f t="shared" si="32"/>
        <v>5094320</v>
      </c>
      <c r="Q113" s="30">
        <f t="shared" si="36"/>
        <v>5.0943199999999997</v>
      </c>
      <c r="R113" s="32">
        <f t="shared" si="33"/>
        <v>28428.125</v>
      </c>
      <c r="S113" s="33">
        <f t="shared" si="34"/>
        <v>22742.5</v>
      </c>
      <c r="T113" s="48">
        <f t="shared" si="37"/>
        <v>22.7425</v>
      </c>
      <c r="U113" s="49">
        <v>8849.6664000000001</v>
      </c>
      <c r="V113" s="35">
        <f t="shared" si="38"/>
        <v>247.33359999999993</v>
      </c>
      <c r="W113" s="1"/>
    </row>
    <row r="114" spans="1:23" ht="22.5" hidden="1" customHeight="1">
      <c r="A114" s="24" t="s">
        <v>1062</v>
      </c>
      <c r="B114" s="24" t="s">
        <v>1063</v>
      </c>
      <c r="C114" s="23" t="s">
        <v>1064</v>
      </c>
      <c r="D114" s="23" t="s">
        <v>1065</v>
      </c>
      <c r="E114" s="25">
        <v>3764</v>
      </c>
      <c r="F114" s="36">
        <v>44026</v>
      </c>
      <c r="G114" s="44"/>
      <c r="H114" s="27"/>
      <c r="I114" s="44"/>
      <c r="J114" s="45"/>
      <c r="K114" s="2"/>
      <c r="L114" s="29">
        <f t="shared" si="30"/>
        <v>3764</v>
      </c>
      <c r="M114" s="47">
        <f t="shared" si="39"/>
        <v>0</v>
      </c>
      <c r="N114" s="31">
        <f t="shared" si="31"/>
        <v>28230000</v>
      </c>
      <c r="O114" s="30">
        <f t="shared" si="35"/>
        <v>28.23</v>
      </c>
      <c r="P114" s="31">
        <f t="shared" si="32"/>
        <v>2107840</v>
      </c>
      <c r="Q114" s="30">
        <f t="shared" si="36"/>
        <v>2.1078399999999999</v>
      </c>
      <c r="R114" s="32">
        <f t="shared" si="33"/>
        <v>11762.5</v>
      </c>
      <c r="S114" s="33">
        <f t="shared" si="34"/>
        <v>9410</v>
      </c>
      <c r="T114" s="48">
        <f t="shared" si="37"/>
        <v>9.41</v>
      </c>
      <c r="U114" s="49">
        <v>8582.3528000000006</v>
      </c>
      <c r="V114" s="35">
        <f t="shared" si="38"/>
        <v>-4818.3528000000006</v>
      </c>
      <c r="W114" s="1"/>
    </row>
    <row r="115" spans="1:23" ht="22.5" hidden="1" customHeight="1">
      <c r="A115" s="24" t="s">
        <v>1066</v>
      </c>
      <c r="B115" s="24" t="s">
        <v>1067</v>
      </c>
      <c r="C115" s="23" t="s">
        <v>1068</v>
      </c>
      <c r="D115" s="23" t="s">
        <v>1069</v>
      </c>
      <c r="E115" s="25">
        <v>6502</v>
      </c>
      <c r="F115" s="36">
        <v>56195</v>
      </c>
      <c r="G115" s="44"/>
      <c r="H115" s="27"/>
      <c r="I115" s="44"/>
      <c r="J115" s="45"/>
      <c r="K115" s="2"/>
      <c r="L115" s="29">
        <f t="shared" si="30"/>
        <v>6502</v>
      </c>
      <c r="M115" s="47">
        <f t="shared" si="39"/>
        <v>0</v>
      </c>
      <c r="N115" s="31">
        <f t="shared" si="31"/>
        <v>48765000</v>
      </c>
      <c r="O115" s="30">
        <f t="shared" si="35"/>
        <v>48.765000000000001</v>
      </c>
      <c r="P115" s="31">
        <f t="shared" si="32"/>
        <v>3641120</v>
      </c>
      <c r="Q115" s="30">
        <f t="shared" si="36"/>
        <v>3.6411199999999999</v>
      </c>
      <c r="R115" s="32">
        <f t="shared" si="33"/>
        <v>20318.75</v>
      </c>
      <c r="S115" s="33">
        <f t="shared" si="34"/>
        <v>16255</v>
      </c>
      <c r="T115" s="48">
        <f t="shared" si="37"/>
        <v>16.254999999999999</v>
      </c>
      <c r="U115" s="49">
        <v>8417.4526000000005</v>
      </c>
      <c r="V115" s="35">
        <f t="shared" si="38"/>
        <v>-1915.4526000000005</v>
      </c>
      <c r="W115" s="1"/>
    </row>
    <row r="116" spans="1:23" ht="22.5" hidden="1" customHeight="1">
      <c r="A116" s="24" t="s">
        <v>1070</v>
      </c>
      <c r="B116" s="24" t="s">
        <v>1071</v>
      </c>
      <c r="C116" s="23" t="s">
        <v>1072</v>
      </c>
      <c r="D116" s="23" t="s">
        <v>1073</v>
      </c>
      <c r="E116" s="25">
        <v>4813</v>
      </c>
      <c r="F116" s="36">
        <v>49951</v>
      </c>
      <c r="G116" s="44"/>
      <c r="H116" s="27"/>
      <c r="I116" s="44"/>
      <c r="J116" s="45"/>
      <c r="K116" s="2"/>
      <c r="L116" s="29">
        <f t="shared" si="30"/>
        <v>4813</v>
      </c>
      <c r="M116" s="47">
        <f t="shared" si="39"/>
        <v>0</v>
      </c>
      <c r="N116" s="31">
        <f t="shared" si="31"/>
        <v>36097500</v>
      </c>
      <c r="O116" s="30">
        <f t="shared" si="35"/>
        <v>36.097499999999997</v>
      </c>
      <c r="P116" s="31">
        <f t="shared" si="32"/>
        <v>2695280</v>
      </c>
      <c r="Q116" s="30">
        <f t="shared" si="36"/>
        <v>2.6952799999999999</v>
      </c>
      <c r="R116" s="32">
        <f t="shared" si="33"/>
        <v>15040.625</v>
      </c>
      <c r="S116" s="33">
        <f t="shared" si="34"/>
        <v>12032.5</v>
      </c>
      <c r="T116" s="48">
        <f t="shared" si="37"/>
        <v>12.032500000000001</v>
      </c>
      <c r="U116" s="49">
        <v>8415.8171000000002</v>
      </c>
      <c r="V116" s="35">
        <f t="shared" si="38"/>
        <v>-3602.8171000000002</v>
      </c>
      <c r="W116" s="1"/>
    </row>
    <row r="117" spans="1:23" ht="22.5" hidden="1" customHeight="1">
      <c r="A117" s="24" t="s">
        <v>1074</v>
      </c>
      <c r="B117" s="24" t="s">
        <v>1075</v>
      </c>
      <c r="C117" s="23" t="s">
        <v>1076</v>
      </c>
      <c r="D117" s="23" t="s">
        <v>1077</v>
      </c>
      <c r="E117" s="25">
        <v>3671</v>
      </c>
      <c r="F117" s="36">
        <v>56227</v>
      </c>
      <c r="G117" s="44"/>
      <c r="H117" s="27"/>
      <c r="I117" s="44"/>
      <c r="J117" s="45"/>
      <c r="K117" s="2"/>
      <c r="L117" s="29">
        <f t="shared" si="30"/>
        <v>3671</v>
      </c>
      <c r="M117" s="47">
        <f t="shared" si="39"/>
        <v>0</v>
      </c>
      <c r="N117" s="31">
        <f t="shared" si="31"/>
        <v>27532500</v>
      </c>
      <c r="O117" s="30">
        <f t="shared" si="35"/>
        <v>27.532499999999999</v>
      </c>
      <c r="P117" s="31">
        <f t="shared" si="32"/>
        <v>2055760</v>
      </c>
      <c r="Q117" s="30">
        <f t="shared" si="36"/>
        <v>2.0557599999999998</v>
      </c>
      <c r="R117" s="32">
        <f t="shared" si="33"/>
        <v>11471.875</v>
      </c>
      <c r="S117" s="33">
        <f t="shared" si="34"/>
        <v>9177.5</v>
      </c>
      <c r="T117" s="48">
        <f t="shared" si="37"/>
        <v>9.1775000000000002</v>
      </c>
      <c r="U117" s="49">
        <v>8356.366</v>
      </c>
      <c r="V117" s="35">
        <f t="shared" si="38"/>
        <v>-4685.366</v>
      </c>
      <c r="W117" s="1"/>
    </row>
    <row r="118" spans="1:23" ht="22.5" hidden="1" customHeight="1">
      <c r="A118" s="24" t="s">
        <v>1078</v>
      </c>
      <c r="B118" s="24" t="s">
        <v>1079</v>
      </c>
      <c r="C118" s="23" t="s">
        <v>1080</v>
      </c>
      <c r="D118" s="23" t="s">
        <v>1081</v>
      </c>
      <c r="E118" s="25">
        <v>8591</v>
      </c>
      <c r="F118" s="36">
        <v>78552</v>
      </c>
      <c r="G118" s="44"/>
      <c r="H118" s="27"/>
      <c r="I118" s="44"/>
      <c r="J118" s="45"/>
      <c r="K118" s="2"/>
      <c r="L118" s="29">
        <f t="shared" si="30"/>
        <v>8591</v>
      </c>
      <c r="M118" s="47">
        <f t="shared" si="39"/>
        <v>0</v>
      </c>
      <c r="N118" s="31">
        <f t="shared" si="31"/>
        <v>64432500</v>
      </c>
      <c r="O118" s="30">
        <f t="shared" si="35"/>
        <v>64.432500000000005</v>
      </c>
      <c r="P118" s="31">
        <f t="shared" si="32"/>
        <v>4810960</v>
      </c>
      <c r="Q118" s="30">
        <f t="shared" si="36"/>
        <v>4.8109599999999997</v>
      </c>
      <c r="R118" s="32">
        <f t="shared" si="33"/>
        <v>26846.875</v>
      </c>
      <c r="S118" s="33">
        <f t="shared" si="34"/>
        <v>21477.5</v>
      </c>
      <c r="T118" s="48">
        <f t="shared" si="37"/>
        <v>21.477499999999999</v>
      </c>
      <c r="U118" s="49">
        <v>7830.4957999999797</v>
      </c>
      <c r="V118" s="35">
        <f t="shared" si="38"/>
        <v>760.50420000002032</v>
      </c>
      <c r="W118" s="1"/>
    </row>
    <row r="119" spans="1:23" ht="22.5" hidden="1" customHeight="1">
      <c r="A119" s="24" t="s">
        <v>1082</v>
      </c>
      <c r="B119" s="24" t="s">
        <v>1083</v>
      </c>
      <c r="C119" s="23" t="s">
        <v>1084</v>
      </c>
      <c r="D119" s="23" t="s">
        <v>1085</v>
      </c>
      <c r="E119" s="25">
        <v>5727</v>
      </c>
      <c r="F119" s="36">
        <v>54243</v>
      </c>
      <c r="G119" s="44"/>
      <c r="H119" s="27"/>
      <c r="I119" s="44"/>
      <c r="J119" s="45"/>
      <c r="K119" s="2"/>
      <c r="L119" s="29">
        <f t="shared" si="30"/>
        <v>5727</v>
      </c>
      <c r="M119" s="47">
        <f t="shared" si="39"/>
        <v>0</v>
      </c>
      <c r="N119" s="31">
        <f t="shared" si="31"/>
        <v>42952500</v>
      </c>
      <c r="O119" s="30">
        <f t="shared" si="35"/>
        <v>42.952500000000001</v>
      </c>
      <c r="P119" s="31">
        <f t="shared" si="32"/>
        <v>3207120</v>
      </c>
      <c r="Q119" s="30">
        <f t="shared" si="36"/>
        <v>3.2071200000000002</v>
      </c>
      <c r="R119" s="32">
        <f t="shared" si="33"/>
        <v>17896.875</v>
      </c>
      <c r="S119" s="33">
        <f t="shared" si="34"/>
        <v>14317.5</v>
      </c>
      <c r="T119" s="48">
        <f t="shared" si="37"/>
        <v>14.317500000000001</v>
      </c>
      <c r="U119" s="49">
        <v>7472.7804999999798</v>
      </c>
      <c r="V119" s="35">
        <f t="shared" si="38"/>
        <v>-1745.7804999999798</v>
      </c>
      <c r="W119" s="1"/>
    </row>
    <row r="120" spans="1:23" ht="22.5" hidden="1" customHeight="1">
      <c r="A120" s="24" t="s">
        <v>1086</v>
      </c>
      <c r="B120" s="24" t="s">
        <v>1087</v>
      </c>
      <c r="C120" s="23" t="s">
        <v>1088</v>
      </c>
      <c r="D120" s="23" t="s">
        <v>1089</v>
      </c>
      <c r="E120" s="25">
        <v>3783</v>
      </c>
      <c r="F120" s="36">
        <v>50623</v>
      </c>
      <c r="G120" s="44"/>
      <c r="H120" s="27"/>
      <c r="I120" s="44"/>
      <c r="J120" s="45"/>
      <c r="K120" s="2"/>
      <c r="L120" s="29">
        <f t="shared" si="30"/>
        <v>3783</v>
      </c>
      <c r="M120" s="47">
        <f t="shared" si="39"/>
        <v>0</v>
      </c>
      <c r="N120" s="31">
        <f t="shared" si="31"/>
        <v>28372500</v>
      </c>
      <c r="O120" s="30">
        <f t="shared" si="35"/>
        <v>28.372499999999999</v>
      </c>
      <c r="P120" s="31">
        <f t="shared" si="32"/>
        <v>2118480</v>
      </c>
      <c r="Q120" s="30">
        <f t="shared" si="36"/>
        <v>2.1184799999999999</v>
      </c>
      <c r="R120" s="32">
        <f t="shared" si="33"/>
        <v>11821.875</v>
      </c>
      <c r="S120" s="33">
        <f t="shared" si="34"/>
        <v>9457.5</v>
      </c>
      <c r="T120" s="48">
        <f t="shared" si="37"/>
        <v>9.4574999999999996</v>
      </c>
      <c r="U120" s="49">
        <v>7172.3867</v>
      </c>
      <c r="V120" s="35">
        <f t="shared" si="38"/>
        <v>-3389.3867</v>
      </c>
      <c r="W120" s="1"/>
    </row>
    <row r="121" spans="1:23" ht="22.5" hidden="1" customHeight="1">
      <c r="A121" s="24" t="s">
        <v>1090</v>
      </c>
      <c r="B121" s="24" t="s">
        <v>1091</v>
      </c>
      <c r="C121" s="23" t="s">
        <v>1092</v>
      </c>
      <c r="D121" s="23" t="s">
        <v>1093</v>
      </c>
      <c r="E121" s="25">
        <v>5970</v>
      </c>
      <c r="F121" s="36">
        <v>61853</v>
      </c>
      <c r="G121" s="44"/>
      <c r="H121" s="27"/>
      <c r="I121" s="44"/>
      <c r="J121" s="45"/>
      <c r="K121" s="2"/>
      <c r="L121" s="29">
        <f t="shared" si="30"/>
        <v>5970</v>
      </c>
      <c r="M121" s="47">
        <f t="shared" si="39"/>
        <v>0</v>
      </c>
      <c r="N121" s="31">
        <f t="shared" si="31"/>
        <v>44775000</v>
      </c>
      <c r="O121" s="30">
        <f t="shared" si="35"/>
        <v>44.774999999999999</v>
      </c>
      <c r="P121" s="31">
        <f t="shared" si="32"/>
        <v>3343200</v>
      </c>
      <c r="Q121" s="30">
        <f t="shared" si="36"/>
        <v>3.3431999999999999</v>
      </c>
      <c r="R121" s="32">
        <f t="shared" si="33"/>
        <v>18656.25</v>
      </c>
      <c r="S121" s="33">
        <f t="shared" si="34"/>
        <v>14925</v>
      </c>
      <c r="T121" s="48">
        <f t="shared" si="37"/>
        <v>14.925000000000001</v>
      </c>
      <c r="U121" s="49">
        <v>6655.2719999999799</v>
      </c>
      <c r="V121" s="35">
        <f t="shared" si="38"/>
        <v>-685.27199999997993</v>
      </c>
      <c r="W121" s="1"/>
    </row>
    <row r="122" spans="1:23" ht="22.5" hidden="1" customHeight="1">
      <c r="A122" s="24" t="s">
        <v>1094</v>
      </c>
      <c r="B122" s="24" t="s">
        <v>1095</v>
      </c>
      <c r="C122" s="23" t="s">
        <v>1096</v>
      </c>
      <c r="D122" s="23" t="s">
        <v>1097</v>
      </c>
      <c r="E122" s="25">
        <v>9816</v>
      </c>
      <c r="F122" s="36">
        <v>98322</v>
      </c>
      <c r="G122" s="44"/>
      <c r="H122" s="27"/>
      <c r="I122" s="44"/>
      <c r="J122" s="45"/>
      <c r="K122" s="2"/>
      <c r="L122" s="29">
        <f t="shared" si="30"/>
        <v>9816</v>
      </c>
      <c r="M122" s="47">
        <f t="shared" si="39"/>
        <v>0</v>
      </c>
      <c r="N122" s="31">
        <f t="shared" si="31"/>
        <v>73620000</v>
      </c>
      <c r="O122" s="30">
        <f t="shared" si="35"/>
        <v>73.62</v>
      </c>
      <c r="P122" s="31">
        <f t="shared" si="32"/>
        <v>5496960</v>
      </c>
      <c r="Q122" s="30">
        <f t="shared" si="36"/>
        <v>5.4969599999999996</v>
      </c>
      <c r="R122" s="32">
        <f t="shared" si="33"/>
        <v>30675</v>
      </c>
      <c r="S122" s="33">
        <f t="shared" si="34"/>
        <v>24540</v>
      </c>
      <c r="T122" s="48">
        <f t="shared" si="37"/>
        <v>24.54</v>
      </c>
      <c r="U122" s="49">
        <v>5818.2040999999799</v>
      </c>
      <c r="V122" s="35">
        <f t="shared" si="38"/>
        <v>3997.7959000000201</v>
      </c>
      <c r="W122" s="1"/>
    </row>
    <row r="123" spans="1:23" ht="22.5" hidden="1" customHeight="1">
      <c r="A123" s="24" t="s">
        <v>1098</v>
      </c>
      <c r="B123" s="24" t="s">
        <v>1099</v>
      </c>
      <c r="C123" s="23" t="s">
        <v>1100</v>
      </c>
      <c r="D123" s="23" t="s">
        <v>1101</v>
      </c>
      <c r="E123" s="25">
        <v>4269</v>
      </c>
      <c r="F123" s="36">
        <v>62383</v>
      </c>
      <c r="G123" s="44"/>
      <c r="H123" s="27"/>
      <c r="I123" s="44"/>
      <c r="J123" s="45"/>
      <c r="K123" s="2"/>
      <c r="L123" s="29">
        <f t="shared" si="30"/>
        <v>4269</v>
      </c>
      <c r="M123" s="47">
        <f t="shared" si="39"/>
        <v>0</v>
      </c>
      <c r="N123" s="31">
        <f t="shared" si="31"/>
        <v>32017500</v>
      </c>
      <c r="O123" s="30">
        <f t="shared" si="35"/>
        <v>32.017499999999998</v>
      </c>
      <c r="P123" s="31">
        <f t="shared" si="32"/>
        <v>2390640</v>
      </c>
      <c r="Q123" s="30">
        <f t="shared" si="36"/>
        <v>2.3906399999999999</v>
      </c>
      <c r="R123" s="32">
        <f t="shared" si="33"/>
        <v>13340.625</v>
      </c>
      <c r="S123" s="33">
        <f t="shared" si="34"/>
        <v>10672.5</v>
      </c>
      <c r="T123" s="48">
        <f t="shared" si="37"/>
        <v>10.672499999999999</v>
      </c>
      <c r="U123" s="49">
        <v>5630.8757999999798</v>
      </c>
      <c r="V123" s="35">
        <f t="shared" si="38"/>
        <v>-1361.8757999999798</v>
      </c>
      <c r="W123" s="1"/>
    </row>
    <row r="124" spans="1:23" ht="22.5" hidden="1" customHeight="1">
      <c r="A124" s="24" t="s">
        <v>1102</v>
      </c>
      <c r="B124" s="24" t="s">
        <v>1103</v>
      </c>
      <c r="C124" s="23" t="s">
        <v>1104</v>
      </c>
      <c r="D124" s="23" t="s">
        <v>1105</v>
      </c>
      <c r="E124" s="25">
        <v>9151</v>
      </c>
      <c r="F124" s="36">
        <v>68723</v>
      </c>
      <c r="G124" s="44"/>
      <c r="H124" s="27"/>
      <c r="I124" s="44"/>
      <c r="J124" s="45"/>
      <c r="K124" s="2"/>
      <c r="L124" s="29">
        <f t="shared" si="30"/>
        <v>9151</v>
      </c>
      <c r="M124" s="47">
        <f t="shared" si="39"/>
        <v>0</v>
      </c>
      <c r="N124" s="31">
        <f t="shared" si="31"/>
        <v>68632500</v>
      </c>
      <c r="O124" s="30">
        <f t="shared" si="35"/>
        <v>68.632499999999993</v>
      </c>
      <c r="P124" s="31">
        <f t="shared" si="32"/>
        <v>5124560</v>
      </c>
      <c r="Q124" s="30">
        <f t="shared" si="36"/>
        <v>5.1245599999999998</v>
      </c>
      <c r="R124" s="32">
        <f t="shared" si="33"/>
        <v>28596.875</v>
      </c>
      <c r="S124" s="33">
        <f t="shared" si="34"/>
        <v>22877.5</v>
      </c>
      <c r="T124" s="48">
        <f t="shared" si="37"/>
        <v>22.877500000000001</v>
      </c>
      <c r="U124" s="49">
        <v>5477.1157000000003</v>
      </c>
      <c r="V124" s="35">
        <f t="shared" si="38"/>
        <v>3673.8842999999997</v>
      </c>
      <c r="W124" s="1"/>
    </row>
    <row r="125" spans="1:23" ht="22.5" hidden="1" customHeight="1">
      <c r="A125" s="24" t="s">
        <v>1106</v>
      </c>
      <c r="B125" s="24" t="s">
        <v>1107</v>
      </c>
      <c r="C125" s="23" t="s">
        <v>1108</v>
      </c>
      <c r="D125" s="23" t="s">
        <v>1109</v>
      </c>
      <c r="E125" s="25">
        <v>2792</v>
      </c>
      <c r="F125" s="36">
        <v>56696</v>
      </c>
      <c r="G125" s="44"/>
      <c r="H125" s="27"/>
      <c r="I125" s="44"/>
      <c r="J125" s="45"/>
      <c r="K125" s="2"/>
      <c r="L125" s="29">
        <f t="shared" si="30"/>
        <v>2792</v>
      </c>
      <c r="M125" s="47">
        <f t="shared" si="39"/>
        <v>0</v>
      </c>
      <c r="N125" s="31">
        <f t="shared" si="31"/>
        <v>20940000</v>
      </c>
      <c r="O125" s="30">
        <f t="shared" si="35"/>
        <v>20.94</v>
      </c>
      <c r="P125" s="31">
        <f t="shared" si="32"/>
        <v>1563520</v>
      </c>
      <c r="Q125" s="30">
        <f t="shared" si="36"/>
        <v>1.56352</v>
      </c>
      <c r="R125" s="32">
        <f t="shared" si="33"/>
        <v>8725</v>
      </c>
      <c r="S125" s="33">
        <f t="shared" si="34"/>
        <v>6980</v>
      </c>
      <c r="T125" s="48">
        <f t="shared" si="37"/>
        <v>6.98</v>
      </c>
      <c r="U125" s="49">
        <v>5470.8146999999799</v>
      </c>
      <c r="V125" s="35">
        <f t="shared" si="38"/>
        <v>-2678.8146999999799</v>
      </c>
      <c r="W125" s="1"/>
    </row>
    <row r="126" spans="1:23" ht="22.5" hidden="1" customHeight="1">
      <c r="A126" s="24" t="s">
        <v>1110</v>
      </c>
      <c r="B126" s="24" t="s">
        <v>1111</v>
      </c>
      <c r="C126" s="23" t="s">
        <v>1112</v>
      </c>
      <c r="D126" s="23" t="s">
        <v>1113</v>
      </c>
      <c r="E126" s="25">
        <v>8068</v>
      </c>
      <c r="F126" s="36">
        <v>64462</v>
      </c>
      <c r="G126" s="44"/>
      <c r="H126" s="27"/>
      <c r="I126" s="44"/>
      <c r="J126" s="45"/>
      <c r="K126" s="2"/>
      <c r="L126" s="29">
        <f t="shared" si="30"/>
        <v>8068</v>
      </c>
      <c r="M126" s="47">
        <f t="shared" si="39"/>
        <v>0</v>
      </c>
      <c r="N126" s="31">
        <f t="shared" si="31"/>
        <v>60510000</v>
      </c>
      <c r="O126" s="30">
        <f t="shared" si="35"/>
        <v>60.51</v>
      </c>
      <c r="P126" s="31">
        <f t="shared" si="32"/>
        <v>4518080</v>
      </c>
      <c r="Q126" s="30">
        <f t="shared" si="36"/>
        <v>4.5180800000000003</v>
      </c>
      <c r="R126" s="32">
        <f t="shared" si="33"/>
        <v>25212.5</v>
      </c>
      <c r="S126" s="33">
        <f t="shared" si="34"/>
        <v>20170</v>
      </c>
      <c r="T126" s="48">
        <f t="shared" si="37"/>
        <v>20.170000000000002</v>
      </c>
      <c r="U126" s="49">
        <v>5467.0829999999796</v>
      </c>
      <c r="V126" s="35">
        <f t="shared" si="38"/>
        <v>2600.9170000000204</v>
      </c>
      <c r="W126" s="1"/>
    </row>
    <row r="127" spans="1:23" ht="22.5" hidden="1" customHeight="1">
      <c r="A127" s="24" t="s">
        <v>1114</v>
      </c>
      <c r="B127" s="24" t="s">
        <v>1115</v>
      </c>
      <c r="C127" s="23" t="s">
        <v>1116</v>
      </c>
      <c r="D127" s="23" t="s">
        <v>1117</v>
      </c>
      <c r="E127" s="25">
        <v>1698</v>
      </c>
      <c r="F127" s="36">
        <v>60606</v>
      </c>
      <c r="G127" s="44"/>
      <c r="H127" s="27"/>
      <c r="I127" s="44"/>
      <c r="J127" s="45"/>
      <c r="K127" s="2"/>
      <c r="L127" s="29">
        <f t="shared" si="30"/>
        <v>1698</v>
      </c>
      <c r="M127" s="47">
        <f t="shared" si="39"/>
        <v>0</v>
      </c>
      <c r="N127" s="31">
        <f t="shared" si="31"/>
        <v>12735000</v>
      </c>
      <c r="O127" s="30">
        <f t="shared" si="35"/>
        <v>12.734999999999999</v>
      </c>
      <c r="P127" s="31">
        <f t="shared" si="32"/>
        <v>950880</v>
      </c>
      <c r="Q127" s="30">
        <f t="shared" si="36"/>
        <v>0.95087999999999995</v>
      </c>
      <c r="R127" s="32">
        <f t="shared" si="33"/>
        <v>5306.25</v>
      </c>
      <c r="S127" s="33">
        <f t="shared" si="34"/>
        <v>4245</v>
      </c>
      <c r="T127" s="48">
        <f t="shared" si="37"/>
        <v>4.2450000000000001</v>
      </c>
      <c r="U127" s="49">
        <v>5253.2376999999797</v>
      </c>
      <c r="V127" s="35">
        <f t="shared" si="38"/>
        <v>-3555.2376999999797</v>
      </c>
      <c r="W127" s="1"/>
    </row>
    <row r="128" spans="1:23" ht="22.5" hidden="1" customHeight="1">
      <c r="A128" s="24" t="s">
        <v>1118</v>
      </c>
      <c r="B128" s="24" t="s">
        <v>1119</v>
      </c>
      <c r="C128" s="23" t="s">
        <v>1120</v>
      </c>
      <c r="D128" s="23" t="s">
        <v>1121</v>
      </c>
      <c r="E128" s="25">
        <v>7974</v>
      </c>
      <c r="F128" s="36">
        <v>56713</v>
      </c>
      <c r="G128" s="44"/>
      <c r="H128" s="27"/>
      <c r="I128" s="44"/>
      <c r="J128" s="45"/>
      <c r="K128" s="2"/>
      <c r="L128" s="29">
        <f t="shared" si="30"/>
        <v>7974</v>
      </c>
      <c r="M128" s="47">
        <f t="shared" si="39"/>
        <v>0</v>
      </c>
      <c r="N128" s="31">
        <f t="shared" si="31"/>
        <v>59805000</v>
      </c>
      <c r="O128" s="30">
        <f t="shared" si="35"/>
        <v>59.805</v>
      </c>
      <c r="P128" s="31">
        <f t="shared" si="32"/>
        <v>4465440</v>
      </c>
      <c r="Q128" s="30">
        <f t="shared" si="36"/>
        <v>4.4654400000000001</v>
      </c>
      <c r="R128" s="32">
        <f t="shared" si="33"/>
        <v>24918.75</v>
      </c>
      <c r="S128" s="33">
        <f t="shared" si="34"/>
        <v>19935</v>
      </c>
      <c r="T128" s="48">
        <f t="shared" si="37"/>
        <v>19.934999999999999</v>
      </c>
      <c r="U128" s="49">
        <v>5179.4309999999796</v>
      </c>
      <c r="V128" s="35">
        <f t="shared" si="38"/>
        <v>2794.5690000000204</v>
      </c>
      <c r="W128" s="1"/>
    </row>
    <row r="129" spans="1:23" ht="22.5" hidden="1" customHeight="1">
      <c r="A129" s="24" t="s">
        <v>1122</v>
      </c>
      <c r="B129" s="24" t="s">
        <v>1123</v>
      </c>
      <c r="C129" s="23" t="s">
        <v>1124</v>
      </c>
      <c r="D129" s="23" t="s">
        <v>1125</v>
      </c>
      <c r="E129" s="25">
        <v>3394</v>
      </c>
      <c r="F129" s="36">
        <v>53224</v>
      </c>
      <c r="G129" s="44"/>
      <c r="H129" s="27"/>
      <c r="I129" s="44"/>
      <c r="J129" s="45"/>
      <c r="K129" s="2"/>
      <c r="L129" s="29">
        <f t="shared" si="30"/>
        <v>3394</v>
      </c>
      <c r="M129" s="47">
        <f t="shared" si="39"/>
        <v>0</v>
      </c>
      <c r="N129" s="31">
        <f t="shared" si="31"/>
        <v>25455000</v>
      </c>
      <c r="O129" s="30">
        <f t="shared" si="35"/>
        <v>25.454999999999998</v>
      </c>
      <c r="P129" s="31">
        <f t="shared" si="32"/>
        <v>1900640</v>
      </c>
      <c r="Q129" s="30">
        <f t="shared" si="36"/>
        <v>1.9006400000000001</v>
      </c>
      <c r="R129" s="32">
        <f t="shared" si="33"/>
        <v>10606.25</v>
      </c>
      <c r="S129" s="33">
        <f t="shared" si="34"/>
        <v>8485</v>
      </c>
      <c r="T129" s="48">
        <f t="shared" si="37"/>
        <v>8.4849999999999994</v>
      </c>
      <c r="U129" s="49">
        <v>5090.4341999999797</v>
      </c>
      <c r="V129" s="35">
        <f t="shared" si="38"/>
        <v>-1696.4341999999797</v>
      </c>
      <c r="W129" s="1"/>
    </row>
    <row r="130" spans="1:23" ht="22.5" hidden="1" customHeight="1">
      <c r="A130" s="24" t="s">
        <v>1126</v>
      </c>
      <c r="B130" s="24" t="s">
        <v>1127</v>
      </c>
      <c r="C130" s="23" t="s">
        <v>1128</v>
      </c>
      <c r="D130" s="23" t="s">
        <v>1129</v>
      </c>
      <c r="E130" s="25">
        <v>9415</v>
      </c>
      <c r="F130" s="36">
        <v>62859</v>
      </c>
      <c r="G130" s="44"/>
      <c r="H130" s="27"/>
      <c r="I130" s="44"/>
      <c r="J130" s="45"/>
      <c r="K130" s="2"/>
      <c r="L130" s="29">
        <f t="shared" si="30"/>
        <v>9415</v>
      </c>
      <c r="M130" s="47">
        <f t="shared" si="39"/>
        <v>0</v>
      </c>
      <c r="N130" s="31">
        <f t="shared" si="31"/>
        <v>70612500</v>
      </c>
      <c r="O130" s="30">
        <f t="shared" si="35"/>
        <v>70.612499999999997</v>
      </c>
      <c r="P130" s="31">
        <f t="shared" si="32"/>
        <v>5272400</v>
      </c>
      <c r="Q130" s="30">
        <f t="shared" si="36"/>
        <v>5.2724000000000002</v>
      </c>
      <c r="R130" s="32">
        <f t="shared" si="33"/>
        <v>29421.875</v>
      </c>
      <c r="S130" s="33">
        <f t="shared" si="34"/>
        <v>23537.5</v>
      </c>
      <c r="T130" s="48">
        <f t="shared" si="37"/>
        <v>23.537500000000001</v>
      </c>
      <c r="U130" s="49">
        <v>4341.6085999999796</v>
      </c>
      <c r="V130" s="35">
        <f t="shared" si="38"/>
        <v>5073.3914000000204</v>
      </c>
      <c r="W130" s="1"/>
    </row>
    <row r="131" spans="1:23" ht="22.5" hidden="1" customHeight="1">
      <c r="A131" s="24" t="s">
        <v>1130</v>
      </c>
      <c r="B131" s="24" t="s">
        <v>1131</v>
      </c>
      <c r="C131" s="23" t="s">
        <v>1132</v>
      </c>
      <c r="D131" s="23" t="s">
        <v>1133</v>
      </c>
      <c r="E131" s="25">
        <v>5951</v>
      </c>
      <c r="F131" s="36">
        <v>67092</v>
      </c>
      <c r="G131" s="44"/>
      <c r="H131" s="27"/>
      <c r="I131" s="44"/>
      <c r="J131" s="45"/>
      <c r="K131" s="2"/>
      <c r="L131" s="29">
        <f t="shared" si="30"/>
        <v>5951</v>
      </c>
      <c r="M131" s="47">
        <f t="shared" si="39"/>
        <v>0</v>
      </c>
      <c r="N131" s="31">
        <f t="shared" si="31"/>
        <v>44632500</v>
      </c>
      <c r="O131" s="30">
        <f t="shared" si="35"/>
        <v>44.6325</v>
      </c>
      <c r="P131" s="31">
        <f t="shared" si="32"/>
        <v>3332560</v>
      </c>
      <c r="Q131" s="30">
        <f t="shared" si="36"/>
        <v>3.33256</v>
      </c>
      <c r="R131" s="32">
        <f t="shared" si="33"/>
        <v>18596.875</v>
      </c>
      <c r="S131" s="33">
        <f t="shared" si="34"/>
        <v>14877.5</v>
      </c>
      <c r="T131" s="48">
        <f t="shared" si="37"/>
        <v>14.8775</v>
      </c>
      <c r="U131" s="49">
        <v>3960.8867</v>
      </c>
      <c r="V131" s="35">
        <f t="shared" si="38"/>
        <v>1990.1133</v>
      </c>
      <c r="W131" s="1"/>
    </row>
    <row r="132" spans="1:23" ht="22.5" hidden="1" customHeight="1">
      <c r="A132" s="24" t="s">
        <v>1134</v>
      </c>
      <c r="B132" s="24" t="s">
        <v>1135</v>
      </c>
      <c r="C132" s="23" t="s">
        <v>1136</v>
      </c>
      <c r="D132" s="23" t="s">
        <v>1137</v>
      </c>
      <c r="E132" s="25">
        <v>3185</v>
      </c>
      <c r="F132" s="36">
        <v>48854</v>
      </c>
      <c r="G132" s="44"/>
      <c r="H132" s="27"/>
      <c r="I132" s="44"/>
      <c r="J132" s="45"/>
      <c r="K132" s="2"/>
      <c r="L132" s="29">
        <f t="shared" si="30"/>
        <v>3185</v>
      </c>
      <c r="M132" s="47">
        <f t="shared" si="39"/>
        <v>0</v>
      </c>
      <c r="N132" s="31">
        <f t="shared" si="31"/>
        <v>23887500</v>
      </c>
      <c r="O132" s="30">
        <f t="shared" si="35"/>
        <v>23.887499999999999</v>
      </c>
      <c r="P132" s="31">
        <f t="shared" si="32"/>
        <v>1783600</v>
      </c>
      <c r="Q132" s="30">
        <f t="shared" si="36"/>
        <v>1.7836000000000001</v>
      </c>
      <c r="R132" s="32">
        <f t="shared" si="33"/>
        <v>9953.125</v>
      </c>
      <c r="S132" s="33">
        <f t="shared" si="34"/>
        <v>7962.5</v>
      </c>
      <c r="T132" s="48">
        <f t="shared" si="37"/>
        <v>7.9625000000000004</v>
      </c>
      <c r="U132" s="49">
        <v>3851.1460000000002</v>
      </c>
      <c r="V132" s="35">
        <f t="shared" si="38"/>
        <v>-666.14600000000019</v>
      </c>
      <c r="W132" s="1"/>
    </row>
    <row r="133" spans="1:23" ht="22.5" hidden="1" customHeight="1">
      <c r="A133" s="24" t="s">
        <v>1138</v>
      </c>
      <c r="B133" s="24" t="s">
        <v>1139</v>
      </c>
      <c r="C133" s="23" t="s">
        <v>1140</v>
      </c>
      <c r="D133" s="23" t="s">
        <v>1141</v>
      </c>
      <c r="E133" s="25">
        <v>2220</v>
      </c>
      <c r="F133" s="36">
        <v>53967</v>
      </c>
      <c r="G133" s="44"/>
      <c r="H133" s="27"/>
      <c r="I133" s="44"/>
      <c r="J133" s="45"/>
      <c r="K133" s="2"/>
      <c r="L133" s="29">
        <f t="shared" si="30"/>
        <v>2220</v>
      </c>
      <c r="M133" s="47">
        <f t="shared" si="39"/>
        <v>0</v>
      </c>
      <c r="N133" s="31">
        <f t="shared" si="31"/>
        <v>16650000</v>
      </c>
      <c r="O133" s="30">
        <f t="shared" si="35"/>
        <v>16.649999999999999</v>
      </c>
      <c r="P133" s="31">
        <f t="shared" si="32"/>
        <v>1243200</v>
      </c>
      <c r="Q133" s="30">
        <f t="shared" si="36"/>
        <v>1.2432000000000001</v>
      </c>
      <c r="R133" s="32">
        <f t="shared" si="33"/>
        <v>6937.5</v>
      </c>
      <c r="S133" s="33">
        <f t="shared" si="34"/>
        <v>5550</v>
      </c>
      <c r="T133" s="48">
        <f t="shared" si="37"/>
        <v>5.55</v>
      </c>
      <c r="U133" s="49">
        <v>3755.3471</v>
      </c>
      <c r="V133" s="35">
        <f t="shared" si="38"/>
        <v>-1535.3471</v>
      </c>
      <c r="W133" s="1"/>
    </row>
    <row r="134" spans="1:23" ht="22.5" hidden="1" customHeight="1">
      <c r="A134" s="24" t="s">
        <v>1142</v>
      </c>
      <c r="B134" s="24" t="s">
        <v>1143</v>
      </c>
      <c r="C134" s="23" t="s">
        <v>1144</v>
      </c>
      <c r="D134" s="23" t="s">
        <v>1145</v>
      </c>
      <c r="E134" s="25">
        <v>5991</v>
      </c>
      <c r="F134" s="36">
        <v>54316</v>
      </c>
      <c r="G134" s="44"/>
      <c r="H134" s="27"/>
      <c r="I134" s="44"/>
      <c r="J134" s="45"/>
      <c r="K134" s="2"/>
      <c r="L134" s="29">
        <f t="shared" ref="L134:L163" si="40">E134</f>
        <v>5991</v>
      </c>
      <c r="M134" s="47">
        <f t="shared" si="39"/>
        <v>0</v>
      </c>
      <c r="N134" s="31">
        <f t="shared" ref="N134:N163" si="41">N$4*S134</f>
        <v>44932500</v>
      </c>
      <c r="O134" s="30">
        <f t="shared" si="35"/>
        <v>44.932499999999997</v>
      </c>
      <c r="P134" s="31">
        <f t="shared" ref="P134:P163" si="42">P$4*$E134</f>
        <v>3354960</v>
      </c>
      <c r="Q134" s="30">
        <f t="shared" si="36"/>
        <v>3.3549600000000002</v>
      </c>
      <c r="R134" s="32">
        <f t="shared" ref="R134:R165" si="43">R$4*S134</f>
        <v>18721.875</v>
      </c>
      <c r="S134" s="33">
        <f t="shared" ref="S134:S163" si="44">S$4*$E134</f>
        <v>14977.5</v>
      </c>
      <c r="T134" s="48">
        <f t="shared" si="37"/>
        <v>14.977499999999999</v>
      </c>
      <c r="U134" s="49">
        <v>3515.5192000000002</v>
      </c>
      <c r="V134" s="35">
        <f t="shared" si="38"/>
        <v>2475.4807999999998</v>
      </c>
      <c r="W134" s="1"/>
    </row>
    <row r="135" spans="1:23" ht="22.5" hidden="1" customHeight="1">
      <c r="A135" s="24" t="s">
        <v>1146</v>
      </c>
      <c r="B135" s="24" t="s">
        <v>1147</v>
      </c>
      <c r="C135" s="23" t="s">
        <v>1148</v>
      </c>
      <c r="D135" s="23" t="s">
        <v>1149</v>
      </c>
      <c r="E135" s="25">
        <v>12292</v>
      </c>
      <c r="F135" s="36">
        <v>80366</v>
      </c>
      <c r="G135" s="44"/>
      <c r="H135" s="27"/>
      <c r="I135" s="44"/>
      <c r="J135" s="45"/>
      <c r="K135" s="2"/>
      <c r="L135" s="29">
        <f t="shared" si="40"/>
        <v>12292</v>
      </c>
      <c r="M135" s="47">
        <f t="shared" si="39"/>
        <v>0</v>
      </c>
      <c r="N135" s="31">
        <f t="shared" si="41"/>
        <v>92190000</v>
      </c>
      <c r="O135" s="30">
        <f t="shared" si="35"/>
        <v>92.19</v>
      </c>
      <c r="P135" s="31">
        <f t="shared" si="42"/>
        <v>6883520</v>
      </c>
      <c r="Q135" s="30">
        <f t="shared" si="36"/>
        <v>6.8835199999999999</v>
      </c>
      <c r="R135" s="32">
        <f t="shared" si="43"/>
        <v>38412.5</v>
      </c>
      <c r="S135" s="33">
        <f t="shared" si="44"/>
        <v>30730</v>
      </c>
      <c r="T135" s="48">
        <f t="shared" si="37"/>
        <v>30.73</v>
      </c>
      <c r="U135" s="49">
        <v>3509.4007000000001</v>
      </c>
      <c r="V135" s="35">
        <f t="shared" si="38"/>
        <v>8782.5992999999999</v>
      </c>
      <c r="W135" s="1"/>
    </row>
    <row r="136" spans="1:23" ht="22.5" hidden="1" customHeight="1">
      <c r="A136" s="24" t="s">
        <v>1150</v>
      </c>
      <c r="B136" s="24" t="s">
        <v>1151</v>
      </c>
      <c r="C136" s="23" t="s">
        <v>1152</v>
      </c>
      <c r="D136" s="23" t="s">
        <v>1153</v>
      </c>
      <c r="E136" s="25">
        <v>7185</v>
      </c>
      <c r="F136" s="36">
        <v>60013</v>
      </c>
      <c r="G136" s="44"/>
      <c r="H136" s="27"/>
      <c r="I136" s="44"/>
      <c r="J136" s="45"/>
      <c r="K136" s="2"/>
      <c r="L136" s="29">
        <f t="shared" si="40"/>
        <v>7185</v>
      </c>
      <c r="M136" s="47">
        <f t="shared" si="39"/>
        <v>0</v>
      </c>
      <c r="N136" s="31">
        <f t="shared" si="41"/>
        <v>53887500</v>
      </c>
      <c r="O136" s="30">
        <f t="shared" ref="O136:O167" si="45">N136/1000000</f>
        <v>53.887500000000003</v>
      </c>
      <c r="P136" s="31">
        <f t="shared" si="42"/>
        <v>4023600</v>
      </c>
      <c r="Q136" s="30">
        <f t="shared" ref="Q136:Q167" si="46">P136/1000000</f>
        <v>4.0236000000000001</v>
      </c>
      <c r="R136" s="32">
        <f t="shared" si="43"/>
        <v>22453.125</v>
      </c>
      <c r="S136" s="33">
        <f t="shared" si="44"/>
        <v>17962.5</v>
      </c>
      <c r="T136" s="48">
        <f t="shared" ref="T136:T167" si="47">S136/1000</f>
        <v>17.962499999999999</v>
      </c>
      <c r="U136" s="49">
        <v>3427.8593999999798</v>
      </c>
      <c r="V136" s="35">
        <f t="shared" ref="V136:V167" si="48">L136-U136</f>
        <v>3757.1406000000202</v>
      </c>
      <c r="W136" s="1"/>
    </row>
    <row r="137" spans="1:23" ht="22.5" hidden="1" customHeight="1">
      <c r="A137" s="24" t="s">
        <v>1154</v>
      </c>
      <c r="B137" s="24" t="s">
        <v>1155</v>
      </c>
      <c r="C137" s="23" t="s">
        <v>1156</v>
      </c>
      <c r="D137" s="23" t="s">
        <v>1157</v>
      </c>
      <c r="E137" s="25">
        <v>4198</v>
      </c>
      <c r="F137" s="36">
        <v>57790</v>
      </c>
      <c r="G137" s="44"/>
      <c r="H137" s="27"/>
      <c r="I137" s="44"/>
      <c r="J137" s="45"/>
      <c r="K137" s="2"/>
      <c r="L137" s="29">
        <f t="shared" si="40"/>
        <v>4198</v>
      </c>
      <c r="M137" s="47">
        <f t="shared" si="39"/>
        <v>0</v>
      </c>
      <c r="N137" s="31">
        <f t="shared" si="41"/>
        <v>31485000</v>
      </c>
      <c r="O137" s="30">
        <f t="shared" si="45"/>
        <v>31.484999999999999</v>
      </c>
      <c r="P137" s="31">
        <f t="shared" si="42"/>
        <v>2350880</v>
      </c>
      <c r="Q137" s="30">
        <f t="shared" si="46"/>
        <v>2.3508800000000001</v>
      </c>
      <c r="R137" s="32">
        <f t="shared" si="43"/>
        <v>13118.75</v>
      </c>
      <c r="S137" s="33">
        <f t="shared" si="44"/>
        <v>10495</v>
      </c>
      <c r="T137" s="48">
        <f t="shared" si="47"/>
        <v>10.494999999999999</v>
      </c>
      <c r="U137" s="49">
        <v>3314.0086999999799</v>
      </c>
      <c r="V137" s="35">
        <f t="shared" si="48"/>
        <v>883.99130000002015</v>
      </c>
      <c r="W137" s="1"/>
    </row>
    <row r="138" spans="1:23" ht="22.5" hidden="1" customHeight="1">
      <c r="A138" s="24" t="s">
        <v>1158</v>
      </c>
      <c r="B138" s="24" t="s">
        <v>1159</v>
      </c>
      <c r="C138" s="23" t="s">
        <v>1160</v>
      </c>
      <c r="D138" s="23" t="s">
        <v>1161</v>
      </c>
      <c r="E138" s="25">
        <v>10649</v>
      </c>
      <c r="F138" s="36">
        <v>77319</v>
      </c>
      <c r="G138" s="44"/>
      <c r="H138" s="27"/>
      <c r="I138" s="44"/>
      <c r="J138" s="45"/>
      <c r="K138" s="2"/>
      <c r="L138" s="29">
        <f t="shared" si="40"/>
        <v>10649</v>
      </c>
      <c r="M138" s="47">
        <f t="shared" si="39"/>
        <v>0</v>
      </c>
      <c r="N138" s="31">
        <f t="shared" si="41"/>
        <v>79867500</v>
      </c>
      <c r="O138" s="30">
        <f t="shared" si="45"/>
        <v>79.867500000000007</v>
      </c>
      <c r="P138" s="31">
        <f t="shared" si="42"/>
        <v>5963440</v>
      </c>
      <c r="Q138" s="30">
        <f t="shared" si="46"/>
        <v>5.9634400000000003</v>
      </c>
      <c r="R138" s="32">
        <f t="shared" si="43"/>
        <v>33278.125</v>
      </c>
      <c r="S138" s="33">
        <f t="shared" si="44"/>
        <v>26622.5</v>
      </c>
      <c r="T138" s="48">
        <f t="shared" si="47"/>
        <v>26.622499999999999</v>
      </c>
      <c r="U138" s="49">
        <v>3253.5362</v>
      </c>
      <c r="V138" s="35">
        <f t="shared" si="48"/>
        <v>7395.4637999999995</v>
      </c>
      <c r="W138" s="1"/>
    </row>
    <row r="139" spans="1:23" ht="22.5" hidden="1" customHeight="1">
      <c r="A139" s="24" t="s">
        <v>1162</v>
      </c>
      <c r="B139" s="24" t="s">
        <v>1163</v>
      </c>
      <c r="C139" s="23" t="s">
        <v>1164</v>
      </c>
      <c r="D139" s="23" t="s">
        <v>1165</v>
      </c>
      <c r="E139" s="25">
        <v>9219</v>
      </c>
      <c r="F139" s="36">
        <v>64845</v>
      </c>
      <c r="G139" s="44"/>
      <c r="H139" s="27"/>
      <c r="I139" s="44"/>
      <c r="J139" s="45"/>
      <c r="K139" s="2"/>
      <c r="L139" s="29">
        <f t="shared" si="40"/>
        <v>9219</v>
      </c>
      <c r="M139" s="47">
        <f t="shared" si="39"/>
        <v>0</v>
      </c>
      <c r="N139" s="31">
        <f t="shared" si="41"/>
        <v>69142500</v>
      </c>
      <c r="O139" s="30">
        <f t="shared" si="45"/>
        <v>69.142499999999998</v>
      </c>
      <c r="P139" s="31">
        <f t="shared" si="42"/>
        <v>5162640</v>
      </c>
      <c r="Q139" s="30">
        <f t="shared" si="46"/>
        <v>5.1626399999999997</v>
      </c>
      <c r="R139" s="32">
        <f t="shared" si="43"/>
        <v>28809.375</v>
      </c>
      <c r="S139" s="33">
        <f t="shared" si="44"/>
        <v>23047.5</v>
      </c>
      <c r="T139" s="48">
        <f t="shared" si="47"/>
        <v>23.047499999999999</v>
      </c>
      <c r="U139" s="49">
        <v>3239.1404000000002</v>
      </c>
      <c r="V139" s="35">
        <f t="shared" si="48"/>
        <v>5979.8595999999998</v>
      </c>
      <c r="W139" s="1"/>
    </row>
    <row r="140" spans="1:23" ht="22.5" hidden="1" customHeight="1">
      <c r="A140" s="24" t="s">
        <v>1166</v>
      </c>
      <c r="B140" s="24" t="s">
        <v>1167</v>
      </c>
      <c r="C140" s="23" t="s">
        <v>1168</v>
      </c>
      <c r="D140" s="23" t="s">
        <v>1169</v>
      </c>
      <c r="E140" s="25">
        <v>1968</v>
      </c>
      <c r="F140" s="36">
        <v>93093</v>
      </c>
      <c r="G140" s="44"/>
      <c r="H140" s="27"/>
      <c r="I140" s="44"/>
      <c r="J140" s="45"/>
      <c r="K140" s="2"/>
      <c r="L140" s="29">
        <f t="shared" si="40"/>
        <v>1968</v>
      </c>
      <c r="M140" s="47">
        <f t="shared" si="39"/>
        <v>0</v>
      </c>
      <c r="N140" s="31">
        <f t="shared" si="41"/>
        <v>14760000</v>
      </c>
      <c r="O140" s="30">
        <f t="shared" si="45"/>
        <v>14.76</v>
      </c>
      <c r="P140" s="31">
        <f t="shared" si="42"/>
        <v>1102080</v>
      </c>
      <c r="Q140" s="30">
        <f t="shared" si="46"/>
        <v>1.1020799999999999</v>
      </c>
      <c r="R140" s="32">
        <f t="shared" si="43"/>
        <v>6150</v>
      </c>
      <c r="S140" s="33">
        <f t="shared" si="44"/>
        <v>4920</v>
      </c>
      <c r="T140" s="48">
        <f t="shared" si="47"/>
        <v>4.92</v>
      </c>
      <c r="U140" s="49">
        <v>3101.4524999999799</v>
      </c>
      <c r="V140" s="35">
        <f t="shared" si="48"/>
        <v>-1133.4524999999799</v>
      </c>
      <c r="W140" s="1"/>
    </row>
    <row r="141" spans="1:23" ht="22.5" hidden="1" customHeight="1">
      <c r="A141" s="24" t="s">
        <v>1170</v>
      </c>
      <c r="B141" s="24" t="s">
        <v>1171</v>
      </c>
      <c r="C141" s="23" t="s">
        <v>1172</v>
      </c>
      <c r="D141" s="23" t="s">
        <v>1173</v>
      </c>
      <c r="E141" s="25">
        <v>1246</v>
      </c>
      <c r="F141" s="36">
        <v>82405</v>
      </c>
      <c r="G141" s="44"/>
      <c r="H141" s="27"/>
      <c r="I141" s="44"/>
      <c r="J141" s="45"/>
      <c r="K141" s="2"/>
      <c r="L141" s="29">
        <f t="shared" si="40"/>
        <v>1246</v>
      </c>
      <c r="M141" s="47">
        <f t="shared" si="39"/>
        <v>0</v>
      </c>
      <c r="N141" s="31">
        <f t="shared" si="41"/>
        <v>9345000</v>
      </c>
      <c r="O141" s="30">
        <f t="shared" si="45"/>
        <v>9.3450000000000006</v>
      </c>
      <c r="P141" s="31">
        <f t="shared" si="42"/>
        <v>697760</v>
      </c>
      <c r="Q141" s="30">
        <f t="shared" si="46"/>
        <v>0.69776000000000005</v>
      </c>
      <c r="R141" s="32">
        <f t="shared" si="43"/>
        <v>3893.75</v>
      </c>
      <c r="S141" s="33">
        <f t="shared" si="44"/>
        <v>3115</v>
      </c>
      <c r="T141" s="48">
        <f t="shared" si="47"/>
        <v>3.1150000000000002</v>
      </c>
      <c r="U141" s="49">
        <v>2930.0025999999798</v>
      </c>
      <c r="V141" s="35">
        <f t="shared" si="48"/>
        <v>-1684.0025999999798</v>
      </c>
      <c r="W141" s="1"/>
    </row>
    <row r="142" spans="1:23" ht="22.5" hidden="1" customHeight="1">
      <c r="A142" s="24" t="s">
        <v>1174</v>
      </c>
      <c r="B142" s="24" t="s">
        <v>1175</v>
      </c>
      <c r="C142" s="23" t="s">
        <v>1176</v>
      </c>
      <c r="D142" s="23" t="s">
        <v>1177</v>
      </c>
      <c r="E142" s="25">
        <v>3525</v>
      </c>
      <c r="F142" s="36">
        <v>48472</v>
      </c>
      <c r="G142" s="44"/>
      <c r="H142" s="27"/>
      <c r="I142" s="44"/>
      <c r="J142" s="45"/>
      <c r="K142" s="2"/>
      <c r="L142" s="29">
        <f t="shared" si="40"/>
        <v>3525</v>
      </c>
      <c r="M142" s="47">
        <f t="shared" si="39"/>
        <v>0</v>
      </c>
      <c r="N142" s="31">
        <f t="shared" si="41"/>
        <v>26437500</v>
      </c>
      <c r="O142" s="30">
        <f t="shared" si="45"/>
        <v>26.4375</v>
      </c>
      <c r="P142" s="31">
        <f t="shared" si="42"/>
        <v>1974000</v>
      </c>
      <c r="Q142" s="30">
        <f t="shared" si="46"/>
        <v>1.974</v>
      </c>
      <c r="R142" s="32">
        <f t="shared" si="43"/>
        <v>11015.625</v>
      </c>
      <c r="S142" s="33">
        <f t="shared" si="44"/>
        <v>8812.5</v>
      </c>
      <c r="T142" s="48">
        <f t="shared" si="47"/>
        <v>8.8125</v>
      </c>
      <c r="U142" s="49">
        <v>2552.2386999999799</v>
      </c>
      <c r="V142" s="35">
        <f t="shared" si="48"/>
        <v>972.76130000002013</v>
      </c>
      <c r="W142" s="1"/>
    </row>
    <row r="143" spans="1:23" ht="22.5" hidden="1" customHeight="1">
      <c r="A143" s="24" t="s">
        <v>1178</v>
      </c>
      <c r="B143" s="24" t="s">
        <v>1179</v>
      </c>
      <c r="C143" s="23" t="s">
        <v>1180</v>
      </c>
      <c r="D143" s="23" t="s">
        <v>1181</v>
      </c>
      <c r="E143" s="25">
        <v>9812</v>
      </c>
      <c r="F143" s="36">
        <v>58859</v>
      </c>
      <c r="G143" s="44"/>
      <c r="H143" s="27"/>
      <c r="I143" s="44"/>
      <c r="J143" s="45"/>
      <c r="K143" s="2"/>
      <c r="L143" s="29">
        <f t="shared" si="40"/>
        <v>9812</v>
      </c>
      <c r="M143" s="47">
        <f t="shared" si="39"/>
        <v>0</v>
      </c>
      <c r="N143" s="31">
        <f t="shared" si="41"/>
        <v>73590000</v>
      </c>
      <c r="O143" s="30">
        <f t="shared" si="45"/>
        <v>73.59</v>
      </c>
      <c r="P143" s="31">
        <f t="shared" si="42"/>
        <v>5494720</v>
      </c>
      <c r="Q143" s="30">
        <f t="shared" si="46"/>
        <v>5.49472</v>
      </c>
      <c r="R143" s="32">
        <f t="shared" si="43"/>
        <v>30662.5</v>
      </c>
      <c r="S143" s="33">
        <f t="shared" si="44"/>
        <v>24530</v>
      </c>
      <c r="T143" s="48">
        <f t="shared" si="47"/>
        <v>24.53</v>
      </c>
      <c r="U143" s="49">
        <v>2074.2799</v>
      </c>
      <c r="V143" s="35">
        <f t="shared" si="48"/>
        <v>7737.7201000000005</v>
      </c>
      <c r="W143" s="1"/>
    </row>
    <row r="144" spans="1:23" ht="22.5" hidden="1" customHeight="1">
      <c r="A144" s="24" t="s">
        <v>1182</v>
      </c>
      <c r="B144" s="24" t="s">
        <v>1183</v>
      </c>
      <c r="C144" s="23" t="s">
        <v>1184</v>
      </c>
      <c r="D144" s="23" t="s">
        <v>1185</v>
      </c>
      <c r="E144" s="25">
        <v>4103</v>
      </c>
      <c r="F144" s="36">
        <v>44477</v>
      </c>
      <c r="G144" s="44"/>
      <c r="H144" s="27"/>
      <c r="I144" s="44"/>
      <c r="J144" s="45"/>
      <c r="K144" s="2"/>
      <c r="L144" s="29">
        <f t="shared" si="40"/>
        <v>4103</v>
      </c>
      <c r="M144" s="47">
        <f t="shared" si="39"/>
        <v>0</v>
      </c>
      <c r="N144" s="31">
        <f t="shared" si="41"/>
        <v>30772500</v>
      </c>
      <c r="O144" s="30">
        <f t="shared" si="45"/>
        <v>30.772500000000001</v>
      </c>
      <c r="P144" s="31">
        <f t="shared" si="42"/>
        <v>2297680</v>
      </c>
      <c r="Q144" s="30">
        <f t="shared" si="46"/>
        <v>2.2976800000000002</v>
      </c>
      <c r="R144" s="32">
        <f t="shared" si="43"/>
        <v>12821.875</v>
      </c>
      <c r="S144" s="33">
        <f t="shared" si="44"/>
        <v>10257.5</v>
      </c>
      <c r="T144" s="48">
        <f t="shared" si="47"/>
        <v>10.2575</v>
      </c>
      <c r="U144" s="49">
        <v>1822.2285999999799</v>
      </c>
      <c r="V144" s="35">
        <f t="shared" si="48"/>
        <v>2280.7714000000201</v>
      </c>
      <c r="W144" s="1"/>
    </row>
    <row r="145" spans="1:23" ht="22.5" hidden="1" customHeight="1">
      <c r="A145" s="24" t="s">
        <v>1186</v>
      </c>
      <c r="B145" s="24" t="s">
        <v>1187</v>
      </c>
      <c r="C145" s="23" t="s">
        <v>1188</v>
      </c>
      <c r="D145" s="23" t="s">
        <v>1189</v>
      </c>
      <c r="E145" s="25">
        <v>6109</v>
      </c>
      <c r="F145" s="36">
        <v>63468</v>
      </c>
      <c r="G145" s="44"/>
      <c r="H145" s="27"/>
      <c r="I145" s="44"/>
      <c r="J145" s="45"/>
      <c r="K145" s="2"/>
      <c r="L145" s="29">
        <f t="shared" si="40"/>
        <v>6109</v>
      </c>
      <c r="M145" s="47">
        <f t="shared" si="39"/>
        <v>0</v>
      </c>
      <c r="N145" s="31">
        <f t="shared" si="41"/>
        <v>45817500</v>
      </c>
      <c r="O145" s="30">
        <f t="shared" si="45"/>
        <v>45.817500000000003</v>
      </c>
      <c r="P145" s="31">
        <f t="shared" si="42"/>
        <v>3421040</v>
      </c>
      <c r="Q145" s="30">
        <f t="shared" si="46"/>
        <v>3.4210400000000001</v>
      </c>
      <c r="R145" s="32">
        <f t="shared" si="43"/>
        <v>19090.625</v>
      </c>
      <c r="S145" s="33">
        <f t="shared" si="44"/>
        <v>15272.5</v>
      </c>
      <c r="T145" s="48">
        <f t="shared" si="47"/>
        <v>15.272500000000001</v>
      </c>
      <c r="U145" s="49">
        <v>1562.2254</v>
      </c>
      <c r="V145" s="35">
        <f t="shared" si="48"/>
        <v>4546.7745999999997</v>
      </c>
      <c r="W145" s="1"/>
    </row>
    <row r="146" spans="1:23" ht="22.5" hidden="1" customHeight="1">
      <c r="A146" s="24" t="s">
        <v>1190</v>
      </c>
      <c r="B146" s="24" t="s">
        <v>1191</v>
      </c>
      <c r="C146" s="23" t="s">
        <v>1192</v>
      </c>
      <c r="D146" s="23" t="s">
        <v>1193</v>
      </c>
      <c r="E146" s="25">
        <v>3541</v>
      </c>
      <c r="F146" s="36">
        <v>64535</v>
      </c>
      <c r="G146" s="44"/>
      <c r="H146" s="27"/>
      <c r="I146" s="44"/>
      <c r="J146" s="45"/>
      <c r="K146" s="2"/>
      <c r="L146" s="29">
        <f t="shared" si="40"/>
        <v>3541</v>
      </c>
      <c r="M146" s="47">
        <f t="shared" si="39"/>
        <v>0</v>
      </c>
      <c r="N146" s="31">
        <f t="shared" si="41"/>
        <v>26557500</v>
      </c>
      <c r="O146" s="30">
        <f t="shared" si="45"/>
        <v>26.557500000000001</v>
      </c>
      <c r="P146" s="31">
        <f t="shared" si="42"/>
        <v>1982960</v>
      </c>
      <c r="Q146" s="30">
        <f t="shared" si="46"/>
        <v>1.9829600000000001</v>
      </c>
      <c r="R146" s="32">
        <f t="shared" si="43"/>
        <v>11065.625</v>
      </c>
      <c r="S146" s="33">
        <f t="shared" si="44"/>
        <v>8852.5</v>
      </c>
      <c r="T146" s="48">
        <f t="shared" si="47"/>
        <v>8.8524999999999991</v>
      </c>
      <c r="U146" s="49">
        <v>1157.0876000000001</v>
      </c>
      <c r="V146" s="35">
        <f t="shared" si="48"/>
        <v>2383.9124000000002</v>
      </c>
      <c r="W146" s="1"/>
    </row>
    <row r="147" spans="1:23" ht="22.5" customHeight="1">
      <c r="A147" s="56"/>
      <c r="B147" s="57"/>
      <c r="C147" s="57"/>
      <c r="D147" s="3" t="s">
        <v>1194</v>
      </c>
      <c r="E147" s="3">
        <f>SUM(E110:E146)</f>
        <v>214348</v>
      </c>
      <c r="F147" s="3">
        <f>SUM(F110:F146)</f>
        <v>2281218</v>
      </c>
      <c r="G147" s="46"/>
      <c r="H147" s="27"/>
      <c r="I147" s="46"/>
      <c r="J147" s="45"/>
      <c r="K147" s="2"/>
      <c r="L147" s="29">
        <f t="shared" si="40"/>
        <v>214348</v>
      </c>
      <c r="M147" s="47">
        <f>E147/F147</f>
        <v>9.3962085166783713E-2</v>
      </c>
      <c r="N147" s="31">
        <f t="shared" si="41"/>
        <v>1607610000</v>
      </c>
      <c r="O147" s="30">
        <f t="shared" si="45"/>
        <v>1607.61</v>
      </c>
      <c r="P147" s="31">
        <f t="shared" si="42"/>
        <v>120034880</v>
      </c>
      <c r="Q147" s="30">
        <f t="shared" si="46"/>
        <v>120.03488</v>
      </c>
      <c r="R147" s="32">
        <f t="shared" si="43"/>
        <v>669837.5</v>
      </c>
      <c r="S147" s="33">
        <f t="shared" si="44"/>
        <v>535870</v>
      </c>
      <c r="T147" s="48">
        <f t="shared" si="47"/>
        <v>535.87</v>
      </c>
      <c r="U147" s="49">
        <v>196175.97270000001</v>
      </c>
      <c r="V147" s="35">
        <f t="shared" si="48"/>
        <v>18172.027299999987</v>
      </c>
      <c r="W147" s="1"/>
    </row>
    <row r="148" spans="1:23" ht="22.5" hidden="1" customHeight="1">
      <c r="A148" s="1" t="s">
        <v>1195</v>
      </c>
      <c r="B148" s="24" t="s">
        <v>1196</v>
      </c>
      <c r="C148" s="23" t="s">
        <v>1197</v>
      </c>
      <c r="D148" s="23" t="s">
        <v>1198</v>
      </c>
      <c r="E148" s="25">
        <v>16133</v>
      </c>
      <c r="F148" s="36">
        <v>65101</v>
      </c>
      <c r="G148" s="44"/>
      <c r="H148" s="27"/>
      <c r="I148" s="44"/>
      <c r="J148" s="45"/>
      <c r="K148" s="2"/>
      <c r="L148" s="29">
        <f t="shared" si="40"/>
        <v>16133</v>
      </c>
      <c r="M148" s="47">
        <f t="shared" ref="M148:M162" si="49">I148</f>
        <v>0</v>
      </c>
      <c r="N148" s="31">
        <f t="shared" si="41"/>
        <v>120997500</v>
      </c>
      <c r="O148" s="30">
        <f t="shared" si="45"/>
        <v>120.9975</v>
      </c>
      <c r="P148" s="31">
        <f t="shared" si="42"/>
        <v>9034480</v>
      </c>
      <c r="Q148" s="30">
        <f t="shared" si="46"/>
        <v>9.0344800000000003</v>
      </c>
      <c r="R148" s="32">
        <f t="shared" si="43"/>
        <v>50415.625</v>
      </c>
      <c r="S148" s="33">
        <f t="shared" si="44"/>
        <v>40332.5</v>
      </c>
      <c r="T148" s="48">
        <f t="shared" si="47"/>
        <v>40.332500000000003</v>
      </c>
      <c r="U148" s="49">
        <v>14931.845799999801</v>
      </c>
      <c r="V148" s="35">
        <f t="shared" si="48"/>
        <v>1201.1542000001991</v>
      </c>
      <c r="W148" s="1"/>
    </row>
    <row r="149" spans="1:23" ht="22.5" hidden="1" customHeight="1">
      <c r="A149" s="1" t="s">
        <v>1199</v>
      </c>
      <c r="B149" s="24" t="s">
        <v>1200</v>
      </c>
      <c r="C149" s="23" t="s">
        <v>1201</v>
      </c>
      <c r="D149" s="23" t="s">
        <v>1202</v>
      </c>
      <c r="E149" s="25">
        <v>15562</v>
      </c>
      <c r="F149" s="36">
        <v>64574</v>
      </c>
      <c r="G149" s="44"/>
      <c r="H149" s="27"/>
      <c r="I149" s="44"/>
      <c r="J149" s="45"/>
      <c r="K149" s="2"/>
      <c r="L149" s="29">
        <f t="shared" si="40"/>
        <v>15562</v>
      </c>
      <c r="M149" s="47">
        <f t="shared" si="49"/>
        <v>0</v>
      </c>
      <c r="N149" s="31">
        <f t="shared" si="41"/>
        <v>116715000</v>
      </c>
      <c r="O149" s="30">
        <f t="shared" si="45"/>
        <v>116.715</v>
      </c>
      <c r="P149" s="31">
        <f t="shared" si="42"/>
        <v>8714720</v>
      </c>
      <c r="Q149" s="30">
        <f t="shared" si="46"/>
        <v>8.7147199999999998</v>
      </c>
      <c r="R149" s="32">
        <f t="shared" si="43"/>
        <v>48631.25</v>
      </c>
      <c r="S149" s="33">
        <f t="shared" si="44"/>
        <v>38905</v>
      </c>
      <c r="T149" s="48">
        <f t="shared" si="47"/>
        <v>38.905000000000001</v>
      </c>
      <c r="U149" s="49">
        <v>14700.6062</v>
      </c>
      <c r="V149" s="35">
        <f t="shared" si="48"/>
        <v>861.39379999999983</v>
      </c>
      <c r="W149" s="1"/>
    </row>
    <row r="150" spans="1:23" ht="22.5" hidden="1" customHeight="1">
      <c r="A150" s="1" t="s">
        <v>1203</v>
      </c>
      <c r="B150" s="24" t="s">
        <v>1204</v>
      </c>
      <c r="C150" s="23" t="s">
        <v>1205</v>
      </c>
      <c r="D150" s="23" t="s">
        <v>1206</v>
      </c>
      <c r="E150" s="25">
        <v>12185</v>
      </c>
      <c r="F150" s="36">
        <v>51500</v>
      </c>
      <c r="G150" s="44"/>
      <c r="H150" s="27"/>
      <c r="I150" s="44"/>
      <c r="J150" s="45"/>
      <c r="K150" s="2"/>
      <c r="L150" s="29">
        <f t="shared" si="40"/>
        <v>12185</v>
      </c>
      <c r="M150" s="47">
        <f t="shared" si="49"/>
        <v>0</v>
      </c>
      <c r="N150" s="31">
        <f t="shared" si="41"/>
        <v>91387500</v>
      </c>
      <c r="O150" s="30">
        <f t="shared" si="45"/>
        <v>91.387500000000003</v>
      </c>
      <c r="P150" s="31">
        <f t="shared" si="42"/>
        <v>6823600</v>
      </c>
      <c r="Q150" s="30">
        <f t="shared" si="46"/>
        <v>6.8235999999999999</v>
      </c>
      <c r="R150" s="32">
        <f t="shared" si="43"/>
        <v>38078.125</v>
      </c>
      <c r="S150" s="33">
        <f t="shared" si="44"/>
        <v>30462.5</v>
      </c>
      <c r="T150" s="48">
        <f t="shared" si="47"/>
        <v>30.462499999999999</v>
      </c>
      <c r="U150" s="49">
        <v>14553.2731</v>
      </c>
      <c r="V150" s="35">
        <f t="shared" si="48"/>
        <v>-2368.2731000000003</v>
      </c>
      <c r="W150" s="1"/>
    </row>
    <row r="151" spans="1:23" ht="22.5" hidden="1" customHeight="1">
      <c r="A151" s="24" t="s">
        <v>1207</v>
      </c>
      <c r="B151" s="24" t="s">
        <v>1208</v>
      </c>
      <c r="C151" s="23" t="s">
        <v>1209</v>
      </c>
      <c r="D151" s="23" t="s">
        <v>1210</v>
      </c>
      <c r="E151" s="25">
        <v>5411</v>
      </c>
      <c r="F151" s="36">
        <v>68166</v>
      </c>
      <c r="G151" s="44"/>
      <c r="H151" s="27"/>
      <c r="I151" s="44"/>
      <c r="J151" s="45"/>
      <c r="K151" s="2"/>
      <c r="L151" s="29">
        <f t="shared" si="40"/>
        <v>5411</v>
      </c>
      <c r="M151" s="47">
        <f t="shared" si="49"/>
        <v>0</v>
      </c>
      <c r="N151" s="31">
        <f t="shared" si="41"/>
        <v>40582500</v>
      </c>
      <c r="O151" s="30">
        <f t="shared" si="45"/>
        <v>40.582500000000003</v>
      </c>
      <c r="P151" s="31">
        <f t="shared" si="42"/>
        <v>3030160</v>
      </c>
      <c r="Q151" s="30">
        <f t="shared" si="46"/>
        <v>3.03016</v>
      </c>
      <c r="R151" s="32">
        <f t="shared" si="43"/>
        <v>16909.375</v>
      </c>
      <c r="S151" s="33">
        <f t="shared" si="44"/>
        <v>13527.5</v>
      </c>
      <c r="T151" s="48">
        <f t="shared" si="47"/>
        <v>13.5275</v>
      </c>
      <c r="U151" s="49">
        <v>11379.9578</v>
      </c>
      <c r="V151" s="35">
        <f t="shared" si="48"/>
        <v>-5968.9578000000001</v>
      </c>
      <c r="W151" s="1"/>
    </row>
    <row r="152" spans="1:23" ht="22.5" hidden="1" customHeight="1">
      <c r="A152" s="24" t="s">
        <v>1211</v>
      </c>
      <c r="B152" s="24" t="s">
        <v>1212</v>
      </c>
      <c r="C152" s="23" t="s">
        <v>1213</v>
      </c>
      <c r="D152" s="23" t="s">
        <v>1214</v>
      </c>
      <c r="E152" s="25">
        <v>6162</v>
      </c>
      <c r="F152" s="36">
        <v>82078</v>
      </c>
      <c r="G152" s="44"/>
      <c r="H152" s="27"/>
      <c r="I152" s="44"/>
      <c r="J152" s="45"/>
      <c r="K152" s="2"/>
      <c r="L152" s="29">
        <f t="shared" si="40"/>
        <v>6162</v>
      </c>
      <c r="M152" s="47">
        <f t="shared" si="49"/>
        <v>0</v>
      </c>
      <c r="N152" s="31">
        <f t="shared" si="41"/>
        <v>46215000</v>
      </c>
      <c r="O152" s="30">
        <f t="shared" si="45"/>
        <v>46.215000000000003</v>
      </c>
      <c r="P152" s="31">
        <f t="shared" si="42"/>
        <v>3450720</v>
      </c>
      <c r="Q152" s="30">
        <f t="shared" si="46"/>
        <v>3.45072</v>
      </c>
      <c r="R152" s="32">
        <f t="shared" si="43"/>
        <v>19256.25</v>
      </c>
      <c r="S152" s="33">
        <f t="shared" si="44"/>
        <v>15405</v>
      </c>
      <c r="T152" s="48">
        <f t="shared" si="47"/>
        <v>15.404999999999999</v>
      </c>
      <c r="U152" s="49">
        <v>11085</v>
      </c>
      <c r="V152" s="35">
        <f t="shared" si="48"/>
        <v>-4923</v>
      </c>
      <c r="W152" s="1"/>
    </row>
    <row r="153" spans="1:23" ht="22.5" hidden="1" customHeight="1">
      <c r="A153" s="24" t="s">
        <v>1215</v>
      </c>
      <c r="B153" s="24" t="s">
        <v>1216</v>
      </c>
      <c r="C153" s="23" t="s">
        <v>1217</v>
      </c>
      <c r="D153" s="23" t="s">
        <v>1218</v>
      </c>
      <c r="E153" s="25">
        <v>11696</v>
      </c>
      <c r="F153" s="36">
        <v>64958</v>
      </c>
      <c r="G153" s="44"/>
      <c r="H153" s="27"/>
      <c r="I153" s="44"/>
      <c r="J153" s="45"/>
      <c r="K153" s="2"/>
      <c r="L153" s="29">
        <f t="shared" si="40"/>
        <v>11696</v>
      </c>
      <c r="M153" s="47">
        <f t="shared" si="49"/>
        <v>0</v>
      </c>
      <c r="N153" s="31">
        <f t="shared" si="41"/>
        <v>87720000</v>
      </c>
      <c r="O153" s="30">
        <f t="shared" si="45"/>
        <v>87.72</v>
      </c>
      <c r="P153" s="31">
        <f t="shared" si="42"/>
        <v>6549760</v>
      </c>
      <c r="Q153" s="30">
        <f t="shared" si="46"/>
        <v>6.54976</v>
      </c>
      <c r="R153" s="32">
        <f t="shared" si="43"/>
        <v>36550</v>
      </c>
      <c r="S153" s="33">
        <f t="shared" si="44"/>
        <v>29240</v>
      </c>
      <c r="T153" s="48">
        <f t="shared" si="47"/>
        <v>29.24</v>
      </c>
      <c r="U153" s="49">
        <v>10916.5347</v>
      </c>
      <c r="V153" s="35">
        <f t="shared" si="48"/>
        <v>779.46529999999984</v>
      </c>
      <c r="W153" s="1"/>
    </row>
    <row r="154" spans="1:23" ht="22.5" hidden="1" customHeight="1">
      <c r="A154" s="24" t="s">
        <v>1219</v>
      </c>
      <c r="B154" s="24" t="s">
        <v>1220</v>
      </c>
      <c r="C154" s="23" t="s">
        <v>1221</v>
      </c>
      <c r="D154" s="23" t="s">
        <v>1222</v>
      </c>
      <c r="E154" s="25">
        <v>10618</v>
      </c>
      <c r="F154" s="36">
        <v>62552</v>
      </c>
      <c r="G154" s="44"/>
      <c r="H154" s="27"/>
      <c r="I154" s="44"/>
      <c r="J154" s="45"/>
      <c r="K154" s="2"/>
      <c r="L154" s="29">
        <f t="shared" si="40"/>
        <v>10618</v>
      </c>
      <c r="M154" s="47">
        <f t="shared" si="49"/>
        <v>0</v>
      </c>
      <c r="N154" s="31">
        <f t="shared" si="41"/>
        <v>79635000</v>
      </c>
      <c r="O154" s="30">
        <f t="shared" si="45"/>
        <v>79.635000000000005</v>
      </c>
      <c r="P154" s="31">
        <f t="shared" si="42"/>
        <v>5946080</v>
      </c>
      <c r="Q154" s="30">
        <f t="shared" si="46"/>
        <v>5.9460800000000003</v>
      </c>
      <c r="R154" s="32">
        <f t="shared" si="43"/>
        <v>33181.25</v>
      </c>
      <c r="S154" s="33">
        <f t="shared" si="44"/>
        <v>26545</v>
      </c>
      <c r="T154" s="48">
        <f t="shared" si="47"/>
        <v>26.545000000000002</v>
      </c>
      <c r="U154" s="49">
        <v>10872.0502</v>
      </c>
      <c r="V154" s="35">
        <f t="shared" si="48"/>
        <v>-254.05019999999968</v>
      </c>
      <c r="W154" s="1"/>
    </row>
    <row r="155" spans="1:23" ht="22.5" hidden="1" customHeight="1">
      <c r="A155" s="24" t="s">
        <v>1223</v>
      </c>
      <c r="B155" s="24" t="s">
        <v>1224</v>
      </c>
      <c r="C155" s="23" t="s">
        <v>1225</v>
      </c>
      <c r="D155" s="23" t="s">
        <v>1226</v>
      </c>
      <c r="E155" s="25">
        <v>11638</v>
      </c>
      <c r="F155" s="36">
        <v>52361</v>
      </c>
      <c r="G155" s="44"/>
      <c r="H155" s="27"/>
      <c r="I155" s="44"/>
      <c r="J155" s="45"/>
      <c r="K155" s="2"/>
      <c r="L155" s="29">
        <f t="shared" si="40"/>
        <v>11638</v>
      </c>
      <c r="M155" s="47">
        <f t="shared" si="49"/>
        <v>0</v>
      </c>
      <c r="N155" s="31">
        <f t="shared" si="41"/>
        <v>87285000</v>
      </c>
      <c r="O155" s="30">
        <f t="shared" si="45"/>
        <v>87.284999999999997</v>
      </c>
      <c r="P155" s="31">
        <f t="shared" si="42"/>
        <v>6517280</v>
      </c>
      <c r="Q155" s="30">
        <f t="shared" si="46"/>
        <v>6.5172800000000004</v>
      </c>
      <c r="R155" s="32">
        <f t="shared" si="43"/>
        <v>36368.75</v>
      </c>
      <c r="S155" s="33">
        <f t="shared" si="44"/>
        <v>29095</v>
      </c>
      <c r="T155" s="48">
        <f t="shared" si="47"/>
        <v>29.094999999999999</v>
      </c>
      <c r="U155" s="49">
        <v>10631.747300000001</v>
      </c>
      <c r="V155" s="35">
        <f t="shared" si="48"/>
        <v>1006.2526999999991</v>
      </c>
      <c r="W155" s="1"/>
    </row>
    <row r="156" spans="1:23" ht="22.5" hidden="1" customHeight="1">
      <c r="A156" s="24" t="s">
        <v>1227</v>
      </c>
      <c r="B156" s="24" t="s">
        <v>1228</v>
      </c>
      <c r="C156" s="23" t="s">
        <v>1229</v>
      </c>
      <c r="D156" s="23" t="s">
        <v>1230</v>
      </c>
      <c r="E156" s="25">
        <v>11699</v>
      </c>
      <c r="F156" s="36">
        <v>57132</v>
      </c>
      <c r="G156" s="44"/>
      <c r="H156" s="27"/>
      <c r="I156" s="44"/>
      <c r="J156" s="45"/>
      <c r="K156" s="2"/>
      <c r="L156" s="29">
        <f t="shared" si="40"/>
        <v>11699</v>
      </c>
      <c r="M156" s="47">
        <f t="shared" si="49"/>
        <v>0</v>
      </c>
      <c r="N156" s="31">
        <f t="shared" si="41"/>
        <v>87742500</v>
      </c>
      <c r="O156" s="30">
        <f t="shared" si="45"/>
        <v>87.742500000000007</v>
      </c>
      <c r="P156" s="31">
        <f t="shared" si="42"/>
        <v>6551440</v>
      </c>
      <c r="Q156" s="30">
        <f t="shared" si="46"/>
        <v>6.5514400000000004</v>
      </c>
      <c r="R156" s="32">
        <f t="shared" si="43"/>
        <v>36559.375</v>
      </c>
      <c r="S156" s="33">
        <f t="shared" si="44"/>
        <v>29247.5</v>
      </c>
      <c r="T156" s="48">
        <f t="shared" si="47"/>
        <v>29.247499999999999</v>
      </c>
      <c r="U156" s="49">
        <v>10007.5594</v>
      </c>
      <c r="V156" s="35">
        <f t="shared" si="48"/>
        <v>1691.4405999999999</v>
      </c>
      <c r="W156" s="1"/>
    </row>
    <row r="157" spans="1:23" ht="22.5" hidden="1" customHeight="1">
      <c r="A157" s="24" t="s">
        <v>1231</v>
      </c>
      <c r="B157" s="24" t="s">
        <v>1232</v>
      </c>
      <c r="C157" s="23" t="s">
        <v>1233</v>
      </c>
      <c r="D157" s="23" t="s">
        <v>1234</v>
      </c>
      <c r="E157" s="25">
        <v>6319</v>
      </c>
      <c r="F157" s="36">
        <v>72283</v>
      </c>
      <c r="G157" s="44"/>
      <c r="H157" s="27"/>
      <c r="I157" s="44"/>
      <c r="J157" s="45"/>
      <c r="K157" s="2"/>
      <c r="L157" s="29">
        <f t="shared" si="40"/>
        <v>6319</v>
      </c>
      <c r="M157" s="47">
        <f t="shared" si="49"/>
        <v>0</v>
      </c>
      <c r="N157" s="31">
        <f t="shared" si="41"/>
        <v>47392500</v>
      </c>
      <c r="O157" s="30">
        <f t="shared" si="45"/>
        <v>47.392499999999998</v>
      </c>
      <c r="P157" s="31">
        <f t="shared" si="42"/>
        <v>3538640</v>
      </c>
      <c r="Q157" s="30">
        <f t="shared" si="46"/>
        <v>3.53864</v>
      </c>
      <c r="R157" s="32">
        <f t="shared" si="43"/>
        <v>19746.875</v>
      </c>
      <c r="S157" s="33">
        <f t="shared" si="44"/>
        <v>15797.5</v>
      </c>
      <c r="T157" s="48">
        <f t="shared" si="47"/>
        <v>15.797499999999999</v>
      </c>
      <c r="U157" s="49">
        <v>7389.3927000000003</v>
      </c>
      <c r="V157" s="35">
        <f t="shared" si="48"/>
        <v>-1070.3927000000003</v>
      </c>
      <c r="W157" s="1"/>
    </row>
    <row r="158" spans="1:23" ht="22.5" hidden="1" customHeight="1">
      <c r="A158" s="24" t="s">
        <v>1235</v>
      </c>
      <c r="B158" s="24" t="s">
        <v>1236</v>
      </c>
      <c r="C158" s="23" t="s">
        <v>1237</v>
      </c>
      <c r="D158" s="23" t="s">
        <v>1238</v>
      </c>
      <c r="E158" s="25">
        <v>15799</v>
      </c>
      <c r="F158" s="36">
        <v>71183</v>
      </c>
      <c r="G158" s="44"/>
      <c r="H158" s="27"/>
      <c r="I158" s="44"/>
      <c r="J158" s="45"/>
      <c r="K158" s="2"/>
      <c r="L158" s="29">
        <f t="shared" si="40"/>
        <v>15799</v>
      </c>
      <c r="M158" s="47">
        <f t="shared" si="49"/>
        <v>0</v>
      </c>
      <c r="N158" s="31">
        <f t="shared" si="41"/>
        <v>118492500</v>
      </c>
      <c r="O158" s="30">
        <f t="shared" si="45"/>
        <v>118.49250000000001</v>
      </c>
      <c r="P158" s="31">
        <f t="shared" si="42"/>
        <v>8847440</v>
      </c>
      <c r="Q158" s="30">
        <f t="shared" si="46"/>
        <v>8.8474400000000006</v>
      </c>
      <c r="R158" s="32">
        <f t="shared" si="43"/>
        <v>49371.875</v>
      </c>
      <c r="S158" s="33">
        <f t="shared" si="44"/>
        <v>39497.5</v>
      </c>
      <c r="T158" s="48">
        <f t="shared" si="47"/>
        <v>39.497500000000002</v>
      </c>
      <c r="U158" s="49">
        <v>6786.3383999999796</v>
      </c>
      <c r="V158" s="35">
        <f t="shared" si="48"/>
        <v>9012.6616000000213</v>
      </c>
      <c r="W158" s="1"/>
    </row>
    <row r="159" spans="1:23" ht="22.5" hidden="1" customHeight="1">
      <c r="A159" s="24" t="s">
        <v>1239</v>
      </c>
      <c r="B159" s="24" t="s">
        <v>1240</v>
      </c>
      <c r="C159" s="23" t="s">
        <v>1241</v>
      </c>
      <c r="D159" s="23" t="s">
        <v>1242</v>
      </c>
      <c r="E159" s="25">
        <v>7076</v>
      </c>
      <c r="F159" s="36">
        <v>64648</v>
      </c>
      <c r="G159" s="44"/>
      <c r="H159" s="27"/>
      <c r="I159" s="44"/>
      <c r="J159" s="45"/>
      <c r="K159" s="2"/>
      <c r="L159" s="29">
        <f t="shared" si="40"/>
        <v>7076</v>
      </c>
      <c r="M159" s="47">
        <f t="shared" si="49"/>
        <v>0</v>
      </c>
      <c r="N159" s="31">
        <f t="shared" si="41"/>
        <v>53070000</v>
      </c>
      <c r="O159" s="30">
        <f t="shared" si="45"/>
        <v>53.07</v>
      </c>
      <c r="P159" s="31">
        <f t="shared" si="42"/>
        <v>3962560</v>
      </c>
      <c r="Q159" s="30">
        <f t="shared" si="46"/>
        <v>3.9625599999999999</v>
      </c>
      <c r="R159" s="32">
        <f t="shared" si="43"/>
        <v>22112.5</v>
      </c>
      <c r="S159" s="33">
        <f t="shared" si="44"/>
        <v>17690</v>
      </c>
      <c r="T159" s="48">
        <f t="shared" si="47"/>
        <v>17.690000000000001</v>
      </c>
      <c r="U159" s="49">
        <v>6717.7565999999797</v>
      </c>
      <c r="V159" s="35">
        <f t="shared" si="48"/>
        <v>358.2434000000203</v>
      </c>
      <c r="W159" s="1"/>
    </row>
    <row r="160" spans="1:23" ht="22.5" hidden="1" customHeight="1">
      <c r="A160" s="24" t="s">
        <v>1243</v>
      </c>
      <c r="B160" s="24" t="s">
        <v>1244</v>
      </c>
      <c r="C160" s="23" t="s">
        <v>1245</v>
      </c>
      <c r="D160" s="23" t="s">
        <v>1246</v>
      </c>
      <c r="E160" s="25">
        <v>7162</v>
      </c>
      <c r="F160" s="36">
        <v>64245</v>
      </c>
      <c r="G160" s="44"/>
      <c r="H160" s="27"/>
      <c r="I160" s="44"/>
      <c r="J160" s="45"/>
      <c r="K160" s="2"/>
      <c r="L160" s="29">
        <f t="shared" si="40"/>
        <v>7162</v>
      </c>
      <c r="M160" s="47">
        <f t="shared" si="49"/>
        <v>0</v>
      </c>
      <c r="N160" s="31">
        <f t="shared" si="41"/>
        <v>53715000</v>
      </c>
      <c r="O160" s="30">
        <f t="shared" si="45"/>
        <v>53.715000000000003</v>
      </c>
      <c r="P160" s="31">
        <f t="shared" si="42"/>
        <v>4010720</v>
      </c>
      <c r="Q160" s="30">
        <f t="shared" si="46"/>
        <v>4.0107200000000001</v>
      </c>
      <c r="R160" s="32">
        <f t="shared" si="43"/>
        <v>22381.25</v>
      </c>
      <c r="S160" s="33">
        <f t="shared" si="44"/>
        <v>17905</v>
      </c>
      <c r="T160" s="48">
        <f t="shared" si="47"/>
        <v>17.905000000000001</v>
      </c>
      <c r="U160" s="49">
        <v>5873.2020000000002</v>
      </c>
      <c r="V160" s="35">
        <f t="shared" si="48"/>
        <v>1288.7979999999998</v>
      </c>
      <c r="W160" s="1"/>
    </row>
    <row r="161" spans="1:23" ht="22.5" hidden="1" customHeight="1">
      <c r="A161" s="24" t="s">
        <v>1247</v>
      </c>
      <c r="B161" s="24" t="s">
        <v>1248</v>
      </c>
      <c r="C161" s="23" t="s">
        <v>1249</v>
      </c>
      <c r="D161" s="23" t="s">
        <v>1250</v>
      </c>
      <c r="E161" s="25">
        <v>7844</v>
      </c>
      <c r="F161" s="36">
        <v>69575</v>
      </c>
      <c r="G161" s="44"/>
      <c r="H161" s="27"/>
      <c r="I161" s="44"/>
      <c r="J161" s="45"/>
      <c r="K161" s="2"/>
      <c r="L161" s="29">
        <f t="shared" si="40"/>
        <v>7844</v>
      </c>
      <c r="M161" s="47">
        <f t="shared" si="49"/>
        <v>0</v>
      </c>
      <c r="N161" s="31">
        <f t="shared" si="41"/>
        <v>58830000</v>
      </c>
      <c r="O161" s="30">
        <f t="shared" si="45"/>
        <v>58.83</v>
      </c>
      <c r="P161" s="31">
        <f t="shared" si="42"/>
        <v>4392640</v>
      </c>
      <c r="Q161" s="30">
        <f t="shared" si="46"/>
        <v>4.3926400000000001</v>
      </c>
      <c r="R161" s="32">
        <f t="shared" si="43"/>
        <v>24512.5</v>
      </c>
      <c r="S161" s="33">
        <f t="shared" si="44"/>
        <v>19610</v>
      </c>
      <c r="T161" s="48">
        <f t="shared" si="47"/>
        <v>19.61</v>
      </c>
      <c r="U161" s="49">
        <v>5847.6297999999797</v>
      </c>
      <c r="V161" s="35">
        <f t="shared" si="48"/>
        <v>1996.3702000000203</v>
      </c>
      <c r="W161" s="1"/>
    </row>
    <row r="162" spans="1:23" ht="22.5" hidden="1" customHeight="1">
      <c r="A162" s="24" t="s">
        <v>1251</v>
      </c>
      <c r="B162" s="24" t="s">
        <v>1252</v>
      </c>
      <c r="C162" s="23" t="s">
        <v>1253</v>
      </c>
      <c r="D162" s="23" t="s">
        <v>1254</v>
      </c>
      <c r="E162" s="25">
        <v>11240</v>
      </c>
      <c r="F162" s="36">
        <v>53343</v>
      </c>
      <c r="G162" s="44"/>
      <c r="H162" s="27"/>
      <c r="I162" s="44"/>
      <c r="J162" s="45"/>
      <c r="K162" s="2"/>
      <c r="L162" s="29">
        <f t="shared" si="40"/>
        <v>11240</v>
      </c>
      <c r="M162" s="47">
        <f t="shared" si="49"/>
        <v>0</v>
      </c>
      <c r="N162" s="31">
        <f t="shared" si="41"/>
        <v>84300000</v>
      </c>
      <c r="O162" s="30">
        <f t="shared" si="45"/>
        <v>84.3</v>
      </c>
      <c r="P162" s="31">
        <f t="shared" si="42"/>
        <v>6294400</v>
      </c>
      <c r="Q162" s="30">
        <f t="shared" si="46"/>
        <v>6.2944000000000004</v>
      </c>
      <c r="R162" s="32">
        <f t="shared" si="43"/>
        <v>35125</v>
      </c>
      <c r="S162" s="33">
        <f t="shared" si="44"/>
        <v>28100</v>
      </c>
      <c r="T162" s="48">
        <f t="shared" si="47"/>
        <v>28.1</v>
      </c>
      <c r="U162" s="49">
        <v>5107.3158000000003</v>
      </c>
      <c r="V162" s="35">
        <f t="shared" si="48"/>
        <v>6132.6841999999997</v>
      </c>
      <c r="W162" s="1"/>
    </row>
    <row r="163" spans="1:23" ht="22.5" customHeight="1">
      <c r="A163" s="16"/>
      <c r="B163" s="2"/>
      <c r="C163" s="2"/>
      <c r="D163" s="3" t="s">
        <v>1255</v>
      </c>
      <c r="E163" s="3">
        <f>SUM(E148:E162)</f>
        <v>156544</v>
      </c>
      <c r="F163" s="3">
        <f>SUM(F148:F162)</f>
        <v>963699</v>
      </c>
      <c r="G163" s="46"/>
      <c r="H163" s="27"/>
      <c r="I163" s="46"/>
      <c r="J163" s="45"/>
      <c r="K163" s="2"/>
      <c r="L163" s="29">
        <f t="shared" si="40"/>
        <v>156544</v>
      </c>
      <c r="M163" s="47">
        <f>E163/F163</f>
        <v>0.16244076210518013</v>
      </c>
      <c r="N163" s="31">
        <f t="shared" si="41"/>
        <v>1174080000</v>
      </c>
      <c r="O163" s="30">
        <f t="shared" si="45"/>
        <v>1174.08</v>
      </c>
      <c r="P163" s="31">
        <f t="shared" si="42"/>
        <v>87664640</v>
      </c>
      <c r="Q163" s="30">
        <f t="shared" si="46"/>
        <v>87.664640000000006</v>
      </c>
      <c r="R163" s="32">
        <f t="shared" si="43"/>
        <v>489200</v>
      </c>
      <c r="S163" s="33">
        <f t="shared" si="44"/>
        <v>391360</v>
      </c>
      <c r="T163" s="48">
        <f t="shared" si="47"/>
        <v>391.36</v>
      </c>
      <c r="U163" s="49">
        <v>146800.209799998</v>
      </c>
      <c r="V163" s="35">
        <f t="shared" si="48"/>
        <v>9743.7902000019967</v>
      </c>
      <c r="W163" s="1"/>
    </row>
    <row r="164" spans="1:23" ht="22.5" customHeight="1">
      <c r="A164" s="40"/>
      <c r="B164" s="1"/>
      <c r="C164" s="1"/>
      <c r="D164" s="1"/>
      <c r="E164" s="2"/>
      <c r="F164" s="2"/>
      <c r="G164" s="2"/>
      <c r="H164" s="2"/>
      <c r="I164" s="2"/>
      <c r="J164" s="38"/>
      <c r="K164" s="2"/>
      <c r="L164" s="17"/>
      <c r="M164" s="17"/>
      <c r="N164" s="31"/>
      <c r="O164" s="30"/>
      <c r="P164" s="1"/>
      <c r="Q164" s="12"/>
      <c r="R164" s="32"/>
      <c r="S164" s="33"/>
      <c r="T164" s="12"/>
      <c r="U164" s="1"/>
      <c r="V164" s="12"/>
      <c r="W164" s="1"/>
    </row>
    <row r="165" spans="1:23" ht="22.5" customHeight="1">
      <c r="A165" s="40"/>
      <c r="B165" s="1"/>
      <c r="C165" s="1"/>
      <c r="D165" s="22" t="s">
        <v>1256</v>
      </c>
      <c r="E165" s="7">
        <f>E8+E57+E60+E61+E92+E109+E147+E163</f>
        <v>1222920</v>
      </c>
      <c r="F165" s="7">
        <f>F8+F57+F60+F61+F92+F109+F147+F163</f>
        <v>9136664</v>
      </c>
      <c r="G165" s="2"/>
      <c r="H165" s="2"/>
      <c r="I165" s="2"/>
      <c r="J165" s="38"/>
      <c r="K165" s="2"/>
      <c r="L165" s="17">
        <f>((((((L8+L57)+L60)+L61)+L92)+L109)+L147)+L163</f>
        <v>1222920</v>
      </c>
      <c r="M165" s="47">
        <f>E165/F165</f>
        <v>0.13384753997739218</v>
      </c>
      <c r="N165" s="2">
        <f>((((((N8+N57)+N60)+N61)+N92)+N109)+N147)+N163</f>
        <v>9171900000</v>
      </c>
      <c r="O165" s="17">
        <f>O8+O57+O60+O61+O92+O109+O147+O163</f>
        <v>9171.8999999999978</v>
      </c>
      <c r="P165" s="2">
        <f>((((((P8+P57)+P60)+P61)+P92)+P109)+P147)+P163</f>
        <v>684835200</v>
      </c>
      <c r="Q165" s="17">
        <f>Q8+Q57+Q60+Q61+Q92+Q109+Q147+Q163</f>
        <v>684.83519999999999</v>
      </c>
      <c r="R165" s="17">
        <f>((((((R8+R57)+R60)+R61)+R92)+R109)+R147)+R163</f>
        <v>3821625</v>
      </c>
      <c r="S165" s="2">
        <f>((((((S8+S57)+S60)+S61)+S92)+S109)+S147)+S163</f>
        <v>3057300</v>
      </c>
      <c r="T165" s="17">
        <f>((((((T8+T57)+T60)+T61)+T92)+T109)+T147)+T163</f>
        <v>3057.3</v>
      </c>
      <c r="U165" s="1"/>
      <c r="V165" s="29">
        <f>V8+V57+V60+V61+V92+V109+V147+V163</f>
        <v>92411.187500006097</v>
      </c>
      <c r="W165" s="1"/>
    </row>
    <row r="166" spans="1:23" ht="22.5" customHeight="1">
      <c r="A166" s="40"/>
      <c r="B166" s="1"/>
      <c r="C166" s="1"/>
      <c r="D166" s="1"/>
      <c r="E166" s="2"/>
      <c r="F166" s="2"/>
      <c r="G166" s="2"/>
      <c r="H166" s="2"/>
      <c r="I166" s="2"/>
      <c r="J166" s="38"/>
      <c r="K166" s="2"/>
      <c r="L166" s="17"/>
      <c r="M166" s="17"/>
      <c r="N166" s="31"/>
      <c r="O166" s="30"/>
      <c r="P166" s="1"/>
      <c r="Q166" s="12"/>
      <c r="R166" s="32"/>
      <c r="S166" s="33"/>
      <c r="T166" s="12"/>
      <c r="U166" s="1"/>
      <c r="V166" s="12"/>
      <c r="W166" s="1"/>
    </row>
    <row r="167" spans="1:23" ht="22.5" customHeight="1">
      <c r="A167" s="40"/>
      <c r="B167" s="1"/>
      <c r="C167" s="1"/>
      <c r="D167" s="1"/>
      <c r="E167" s="2"/>
      <c r="F167" s="2"/>
      <c r="G167" s="2"/>
      <c r="H167" s="2"/>
      <c r="I167" s="2"/>
      <c r="J167" s="38"/>
      <c r="K167" s="2"/>
      <c r="L167" s="17"/>
      <c r="M167" s="17"/>
      <c r="N167" s="31"/>
      <c r="O167" s="30"/>
      <c r="P167" s="1"/>
      <c r="Q167" s="12"/>
      <c r="R167" s="32"/>
      <c r="S167" s="33"/>
      <c r="T167" s="12"/>
      <c r="U167" s="1"/>
      <c r="V167" s="12"/>
      <c r="W167" s="1"/>
    </row>
    <row r="168" spans="1:23" ht="22.5" customHeight="1">
      <c r="A168" s="40"/>
      <c r="B168" s="1"/>
      <c r="C168" s="1"/>
      <c r="D168" s="1"/>
      <c r="E168" s="2"/>
      <c r="F168" s="2"/>
      <c r="G168" s="2"/>
      <c r="H168" s="2"/>
      <c r="I168" s="2"/>
      <c r="J168" s="38"/>
      <c r="K168" s="2"/>
      <c r="L168" s="17"/>
      <c r="M168" s="17"/>
      <c r="N168" s="31"/>
      <c r="O168" s="30"/>
      <c r="P168" s="1"/>
      <c r="Q168" s="12"/>
      <c r="R168" s="32"/>
      <c r="S168" s="33"/>
      <c r="T168" s="12"/>
      <c r="U168" s="1"/>
      <c r="V168" s="12"/>
      <c r="W168" s="1"/>
    </row>
    <row r="169" spans="1:23" ht="22.5" customHeight="1">
      <c r="A169" s="40"/>
      <c r="B169" s="1"/>
      <c r="C169" s="1"/>
      <c r="D169" s="1"/>
      <c r="E169" s="2"/>
      <c r="F169" s="2"/>
      <c r="G169" s="2"/>
      <c r="H169" s="2"/>
      <c r="I169" s="2"/>
      <c r="J169" s="38"/>
      <c r="K169" s="2"/>
      <c r="L169" s="17"/>
      <c r="M169" s="17"/>
      <c r="N169" s="31"/>
      <c r="O169" s="30"/>
      <c r="P169" s="1"/>
      <c r="Q169" s="12"/>
      <c r="R169" s="32"/>
      <c r="S169" s="33"/>
      <c r="T169" s="12"/>
      <c r="U169" s="1"/>
      <c r="V169" s="12"/>
      <c r="W169" s="1"/>
    </row>
    <row r="170" spans="1:23" ht="22.5" customHeight="1">
      <c r="A170" s="40"/>
      <c r="B170" s="1"/>
      <c r="C170" s="1"/>
      <c r="D170" s="1"/>
      <c r="E170" s="2"/>
      <c r="F170" s="2"/>
      <c r="G170" s="2"/>
      <c r="H170" s="2"/>
      <c r="I170" s="2"/>
      <c r="J170" s="38"/>
      <c r="K170" s="2"/>
      <c r="L170" s="17"/>
      <c r="M170" s="17"/>
      <c r="N170" s="31"/>
      <c r="O170" s="30"/>
      <c r="P170" s="1"/>
      <c r="Q170" s="12"/>
      <c r="R170" s="32"/>
      <c r="S170" s="33"/>
      <c r="T170" s="12"/>
      <c r="U170" s="1"/>
      <c r="V170" s="12"/>
      <c r="W170" s="1"/>
    </row>
    <row r="171" spans="1:23" ht="22.5" customHeight="1">
      <c r="A171" s="40"/>
      <c r="B171" s="1"/>
      <c r="C171" s="1"/>
      <c r="D171" s="1"/>
      <c r="E171" s="2"/>
      <c r="F171" s="2"/>
      <c r="G171" s="2"/>
      <c r="H171" s="2"/>
      <c r="I171" s="2"/>
      <c r="J171" s="38"/>
      <c r="K171" s="2"/>
      <c r="L171" s="17"/>
      <c r="M171" s="17"/>
      <c r="N171" s="31"/>
      <c r="O171" s="30"/>
      <c r="P171" s="1"/>
      <c r="Q171" s="12"/>
      <c r="R171" s="32"/>
      <c r="S171" s="33"/>
      <c r="T171" s="12"/>
      <c r="U171" s="1"/>
      <c r="V171" s="12"/>
      <c r="W171" s="1"/>
    </row>
    <row r="172" spans="1:23" ht="22.5" customHeight="1">
      <c r="A172" s="40"/>
      <c r="B172" s="1"/>
      <c r="C172" s="1"/>
      <c r="D172" s="1"/>
      <c r="E172" s="2"/>
      <c r="F172" s="2"/>
      <c r="G172" s="2"/>
      <c r="H172" s="2"/>
      <c r="I172" s="2"/>
      <c r="J172" s="38"/>
      <c r="K172" s="2"/>
      <c r="L172" s="17"/>
      <c r="M172" s="17"/>
      <c r="N172" s="31"/>
      <c r="O172" s="30"/>
      <c r="P172" s="1"/>
      <c r="Q172" s="12"/>
      <c r="R172" s="32"/>
      <c r="S172" s="33"/>
      <c r="T172" s="12"/>
      <c r="U172" s="1"/>
      <c r="V172" s="12"/>
      <c r="W172" s="1"/>
    </row>
    <row r="173" spans="1:23" ht="22.5" customHeight="1">
      <c r="A173" s="40"/>
      <c r="B173" s="1"/>
      <c r="C173" s="1"/>
      <c r="D173" s="1"/>
      <c r="E173" s="2"/>
      <c r="F173" s="2"/>
      <c r="G173" s="2"/>
      <c r="H173" s="2"/>
      <c r="I173" s="2"/>
      <c r="J173" s="38"/>
      <c r="K173" s="2"/>
      <c r="L173" s="17"/>
      <c r="M173" s="17"/>
      <c r="N173" s="31"/>
      <c r="O173" s="30"/>
      <c r="P173" s="1"/>
      <c r="Q173" s="12"/>
      <c r="R173" s="32"/>
      <c r="S173" s="33"/>
      <c r="T173" s="12"/>
      <c r="U173" s="1"/>
      <c r="V173" s="12"/>
      <c r="W173" s="1"/>
    </row>
    <row r="174" spans="1:23" ht="22.5" customHeight="1">
      <c r="A174" s="40"/>
      <c r="B174" s="1"/>
      <c r="C174" s="1"/>
      <c r="D174" s="1"/>
      <c r="E174" s="2"/>
      <c r="F174" s="2"/>
      <c r="G174" s="2"/>
      <c r="H174" s="2"/>
      <c r="I174" s="2"/>
      <c r="J174" s="38"/>
      <c r="K174" s="2"/>
      <c r="L174" s="17"/>
      <c r="M174" s="17"/>
      <c r="N174" s="31"/>
      <c r="O174" s="30"/>
      <c r="P174" s="1"/>
      <c r="Q174" s="12"/>
      <c r="R174" s="32"/>
      <c r="S174" s="33"/>
      <c r="T174" s="12"/>
      <c r="U174" s="1"/>
      <c r="V174" s="12"/>
      <c r="W174" s="1"/>
    </row>
    <row r="175" spans="1:23" ht="22.5" customHeight="1">
      <c r="A175" s="40"/>
      <c r="B175" s="1"/>
      <c r="C175" s="1"/>
      <c r="D175" s="1"/>
      <c r="E175" s="2"/>
      <c r="F175" s="2"/>
      <c r="G175" s="2"/>
      <c r="H175" s="2"/>
      <c r="I175" s="2"/>
      <c r="J175" s="38"/>
      <c r="K175" s="2"/>
      <c r="L175" s="17"/>
      <c r="M175" s="17"/>
      <c r="N175" s="31"/>
      <c r="O175" s="30"/>
      <c r="P175" s="1"/>
      <c r="Q175" s="12"/>
      <c r="R175" s="32"/>
      <c r="S175" s="33"/>
      <c r="T175" s="12"/>
      <c r="U175" s="1"/>
      <c r="V175" s="12"/>
      <c r="W175" s="1"/>
    </row>
    <row r="176" spans="1:23" ht="22.5" customHeight="1">
      <c r="A176" s="40"/>
      <c r="B176" s="1"/>
      <c r="C176" s="1"/>
      <c r="D176" s="1"/>
      <c r="E176" s="2"/>
      <c r="F176" s="2"/>
      <c r="G176" s="2"/>
      <c r="H176" s="2"/>
      <c r="I176" s="2"/>
      <c r="J176" s="38"/>
      <c r="K176" s="2"/>
      <c r="L176" s="17"/>
      <c r="M176" s="17"/>
      <c r="N176" s="31"/>
      <c r="O176" s="30"/>
      <c r="P176" s="1"/>
      <c r="Q176" s="12"/>
      <c r="R176" s="32"/>
      <c r="S176" s="33"/>
      <c r="T176" s="12"/>
      <c r="U176" s="1"/>
      <c r="V176" s="12"/>
      <c r="W176" s="1"/>
    </row>
    <row r="177" spans="1:23" ht="22.5" customHeight="1">
      <c r="A177" s="40"/>
      <c r="B177" s="1"/>
      <c r="C177" s="1"/>
      <c r="D177" s="1"/>
      <c r="E177" s="2"/>
      <c r="F177" s="2"/>
      <c r="G177" s="2"/>
      <c r="H177" s="2"/>
      <c r="I177" s="2"/>
      <c r="J177" s="38"/>
      <c r="K177" s="2"/>
      <c r="L177" s="17"/>
      <c r="M177" s="17"/>
      <c r="N177" s="31"/>
      <c r="O177" s="30"/>
      <c r="P177" s="1"/>
      <c r="Q177" s="12"/>
      <c r="R177" s="32"/>
      <c r="S177" s="33"/>
      <c r="T177" s="12"/>
      <c r="U177" s="1"/>
      <c r="V177" s="12"/>
      <c r="W177" s="1"/>
    </row>
    <row r="178" spans="1:23" ht="22.5" customHeight="1">
      <c r="A178" s="40"/>
      <c r="B178" s="1"/>
      <c r="C178" s="1"/>
      <c r="D178" s="1"/>
      <c r="E178" s="2"/>
      <c r="F178" s="2"/>
      <c r="G178" s="2"/>
      <c r="H178" s="2"/>
      <c r="I178" s="2"/>
      <c r="J178" s="38"/>
      <c r="K178" s="2"/>
      <c r="L178" s="17"/>
      <c r="M178" s="17"/>
      <c r="N178" s="31"/>
      <c r="O178" s="30"/>
      <c r="P178" s="1"/>
      <c r="Q178" s="12"/>
      <c r="R178" s="32"/>
      <c r="S178" s="33"/>
      <c r="T178" s="12"/>
      <c r="U178" s="1"/>
      <c r="V178" s="12"/>
      <c r="W178" s="1"/>
    </row>
    <row r="179" spans="1:23" ht="22.5" customHeight="1">
      <c r="A179" s="40"/>
      <c r="B179" s="1"/>
      <c r="C179" s="1"/>
      <c r="D179" s="1"/>
      <c r="E179" s="2"/>
      <c r="F179" s="2"/>
      <c r="G179" s="2"/>
      <c r="H179" s="2"/>
      <c r="I179" s="2"/>
      <c r="J179" s="38"/>
      <c r="K179" s="2"/>
      <c r="L179" s="17"/>
      <c r="M179" s="17"/>
      <c r="N179" s="31"/>
      <c r="O179" s="30"/>
      <c r="P179" s="1"/>
      <c r="Q179" s="12"/>
      <c r="R179" s="32"/>
      <c r="S179" s="33"/>
      <c r="T179" s="12"/>
      <c r="U179" s="1"/>
      <c r="V179" s="12"/>
      <c r="W179" s="1"/>
    </row>
    <row r="180" spans="1:23" ht="22.5" customHeight="1">
      <c r="A180" s="40"/>
      <c r="B180" s="1"/>
      <c r="C180" s="1"/>
      <c r="D180" s="1"/>
      <c r="E180" s="2"/>
      <c r="F180" s="2"/>
      <c r="G180" s="2"/>
      <c r="H180" s="2"/>
      <c r="I180" s="2"/>
      <c r="J180" s="38"/>
      <c r="K180" s="2"/>
      <c r="L180" s="17"/>
      <c r="M180" s="17"/>
      <c r="N180" s="31"/>
      <c r="O180" s="30"/>
      <c r="P180" s="1"/>
      <c r="Q180" s="12"/>
      <c r="R180" s="32"/>
      <c r="S180" s="33"/>
      <c r="T180" s="12"/>
      <c r="U180" s="1"/>
      <c r="V180" s="12"/>
      <c r="W180" s="1"/>
    </row>
    <row r="181" spans="1:23" ht="22.5" customHeight="1">
      <c r="A181" s="40"/>
      <c r="B181" s="1"/>
      <c r="C181" s="1"/>
      <c r="D181" s="1"/>
      <c r="E181" s="2"/>
      <c r="F181" s="2"/>
      <c r="G181" s="2"/>
      <c r="H181" s="2"/>
      <c r="I181" s="2"/>
      <c r="J181" s="38"/>
      <c r="K181" s="2"/>
      <c r="L181" s="17"/>
      <c r="M181" s="17"/>
      <c r="N181" s="31"/>
      <c r="O181" s="30"/>
      <c r="P181" s="1"/>
      <c r="Q181" s="12"/>
      <c r="R181" s="32"/>
      <c r="S181" s="33"/>
      <c r="T181" s="12"/>
      <c r="U181" s="1"/>
      <c r="V181" s="12"/>
      <c r="W181" s="1"/>
    </row>
    <row r="182" spans="1:23" ht="22.5" customHeight="1">
      <c r="A182" s="40"/>
      <c r="B182" s="1"/>
      <c r="C182" s="1"/>
      <c r="D182" s="1"/>
      <c r="E182" s="2"/>
      <c r="F182" s="2"/>
      <c r="G182" s="2"/>
      <c r="H182" s="2"/>
      <c r="I182" s="2"/>
      <c r="J182" s="38"/>
      <c r="K182" s="2"/>
      <c r="L182" s="17"/>
      <c r="M182" s="17"/>
      <c r="N182" s="31"/>
      <c r="O182" s="30"/>
      <c r="P182" s="1"/>
      <c r="Q182" s="12"/>
      <c r="R182" s="32"/>
      <c r="S182" s="33"/>
      <c r="T182" s="12"/>
      <c r="U182" s="1"/>
      <c r="V182" s="12"/>
      <c r="W182" s="1"/>
    </row>
    <row r="183" spans="1:23" ht="22.5" customHeight="1">
      <c r="A183" s="40"/>
      <c r="B183" s="1"/>
      <c r="C183" s="1"/>
      <c r="D183" s="1"/>
      <c r="E183" s="2"/>
      <c r="F183" s="2"/>
      <c r="G183" s="2"/>
      <c r="H183" s="2"/>
      <c r="I183" s="2"/>
      <c r="J183" s="38"/>
      <c r="K183" s="2"/>
      <c r="L183" s="17"/>
      <c r="M183" s="17"/>
      <c r="N183" s="31"/>
      <c r="O183" s="30"/>
      <c r="P183" s="1"/>
      <c r="Q183" s="12"/>
      <c r="R183" s="32"/>
      <c r="S183" s="33"/>
      <c r="T183" s="12"/>
      <c r="U183" s="1"/>
      <c r="V183" s="12"/>
      <c r="W183" s="1"/>
    </row>
    <row r="184" spans="1:23" ht="22.5" customHeight="1">
      <c r="A184" s="40"/>
      <c r="B184" s="1"/>
      <c r="C184" s="1"/>
      <c r="D184" s="1"/>
      <c r="E184" s="2"/>
      <c r="F184" s="2"/>
      <c r="G184" s="2"/>
      <c r="H184" s="2"/>
      <c r="I184" s="2"/>
      <c r="J184" s="38"/>
      <c r="K184" s="2"/>
      <c r="L184" s="17"/>
      <c r="M184" s="17"/>
      <c r="N184" s="31"/>
      <c r="O184" s="30"/>
      <c r="P184" s="1"/>
      <c r="Q184" s="12"/>
      <c r="R184" s="32"/>
      <c r="S184" s="33"/>
      <c r="T184" s="12"/>
      <c r="U184" s="1"/>
      <c r="V184" s="12"/>
      <c r="W184" s="1"/>
    </row>
    <row r="185" spans="1:23" ht="22.5" customHeight="1">
      <c r="A185" s="40"/>
      <c r="B185" s="1"/>
      <c r="C185" s="1"/>
      <c r="D185" s="1"/>
      <c r="E185" s="2"/>
      <c r="F185" s="2"/>
      <c r="G185" s="2"/>
      <c r="H185" s="2"/>
      <c r="I185" s="2"/>
      <c r="J185" s="38"/>
      <c r="K185" s="2"/>
      <c r="L185" s="17"/>
      <c r="M185" s="17"/>
      <c r="N185" s="31"/>
      <c r="O185" s="30"/>
      <c r="P185" s="1"/>
      <c r="Q185" s="12"/>
      <c r="R185" s="32"/>
      <c r="S185" s="33"/>
      <c r="T185" s="12"/>
      <c r="U185" s="1"/>
      <c r="V185" s="12"/>
      <c r="W185" s="1"/>
    </row>
    <row r="186" spans="1:23" ht="22.5" customHeight="1">
      <c r="A186" s="40"/>
      <c r="B186" s="1"/>
      <c r="C186" s="1"/>
      <c r="D186" s="1"/>
      <c r="E186" s="2"/>
      <c r="F186" s="2"/>
      <c r="G186" s="2"/>
      <c r="H186" s="2"/>
      <c r="I186" s="2"/>
      <c r="J186" s="38"/>
      <c r="K186" s="2"/>
      <c r="L186" s="17"/>
      <c r="M186" s="17"/>
      <c r="N186" s="31"/>
      <c r="O186" s="30"/>
      <c r="P186" s="1"/>
      <c r="Q186" s="12"/>
      <c r="R186" s="32"/>
      <c r="S186" s="33"/>
      <c r="T186" s="12"/>
      <c r="U186" s="1"/>
      <c r="V186" s="12"/>
      <c r="W186" s="1"/>
    </row>
    <row r="187" spans="1:23" ht="22.5" customHeight="1">
      <c r="A187" s="40"/>
      <c r="B187" s="1"/>
      <c r="C187" s="1"/>
      <c r="D187" s="1"/>
      <c r="E187" s="2"/>
      <c r="F187" s="2"/>
      <c r="G187" s="2"/>
      <c r="H187" s="2"/>
      <c r="I187" s="2"/>
      <c r="J187" s="38"/>
      <c r="K187" s="2"/>
      <c r="L187" s="17"/>
      <c r="M187" s="17"/>
      <c r="N187" s="31"/>
      <c r="O187" s="30"/>
      <c r="P187" s="1"/>
      <c r="Q187" s="12"/>
      <c r="R187" s="32"/>
      <c r="S187" s="33"/>
      <c r="T187" s="12"/>
      <c r="U187" s="1"/>
      <c r="V187" s="12"/>
      <c r="W187" s="1"/>
    </row>
    <row r="188" spans="1:23" ht="22.5" customHeight="1">
      <c r="A188" s="40"/>
      <c r="B188" s="1"/>
      <c r="C188" s="1"/>
      <c r="D188" s="1"/>
      <c r="E188" s="2"/>
      <c r="F188" s="2"/>
      <c r="G188" s="2"/>
      <c r="H188" s="2"/>
      <c r="I188" s="2"/>
      <c r="J188" s="38"/>
      <c r="K188" s="2"/>
      <c r="L188" s="17"/>
      <c r="M188" s="17"/>
      <c r="N188" s="31"/>
      <c r="O188" s="30"/>
      <c r="P188" s="1"/>
      <c r="Q188" s="12"/>
      <c r="R188" s="32"/>
      <c r="S188" s="33"/>
      <c r="T188" s="12"/>
      <c r="U188" s="1"/>
      <c r="V188" s="12"/>
      <c r="W188" s="1"/>
    </row>
    <row r="189" spans="1:23" ht="22.5" customHeight="1">
      <c r="A189" s="40"/>
      <c r="B189" s="1"/>
      <c r="C189" s="1"/>
      <c r="D189" s="1"/>
      <c r="E189" s="2"/>
      <c r="F189" s="2"/>
      <c r="G189" s="2"/>
      <c r="H189" s="2"/>
      <c r="I189" s="2"/>
      <c r="J189" s="38"/>
      <c r="K189" s="2"/>
      <c r="L189" s="17"/>
      <c r="M189" s="17"/>
      <c r="N189" s="31"/>
      <c r="O189" s="30"/>
      <c r="P189" s="1"/>
      <c r="Q189" s="12"/>
      <c r="R189" s="32"/>
      <c r="S189" s="33"/>
      <c r="T189" s="12"/>
      <c r="U189" s="1"/>
      <c r="V189" s="12"/>
      <c r="W189" s="1"/>
    </row>
    <row r="190" spans="1:23" ht="22.5" customHeight="1">
      <c r="A190" s="40"/>
      <c r="B190" s="1"/>
      <c r="C190" s="1"/>
      <c r="D190" s="1"/>
      <c r="E190" s="2"/>
      <c r="F190" s="2"/>
      <c r="G190" s="2"/>
      <c r="H190" s="2"/>
      <c r="I190" s="2"/>
      <c r="J190" s="38"/>
      <c r="K190" s="2"/>
      <c r="L190" s="17"/>
      <c r="M190" s="17"/>
      <c r="N190" s="31"/>
      <c r="O190" s="30"/>
      <c r="P190" s="1"/>
      <c r="Q190" s="12"/>
      <c r="R190" s="32"/>
      <c r="S190" s="33"/>
      <c r="T190" s="12"/>
      <c r="U190" s="1"/>
      <c r="V190" s="12"/>
      <c r="W190" s="1"/>
    </row>
    <row r="191" spans="1:23" ht="22.5" customHeight="1">
      <c r="A191" s="40"/>
      <c r="B191" s="1"/>
      <c r="C191" s="1"/>
      <c r="D191" s="1"/>
      <c r="E191" s="2"/>
      <c r="F191" s="2"/>
      <c r="G191" s="2"/>
      <c r="H191" s="2"/>
      <c r="I191" s="2"/>
      <c r="J191" s="38"/>
      <c r="K191" s="2"/>
      <c r="L191" s="17"/>
      <c r="M191" s="17"/>
      <c r="N191" s="31"/>
      <c r="O191" s="30"/>
      <c r="P191" s="1"/>
      <c r="Q191" s="12"/>
      <c r="R191" s="32"/>
      <c r="S191" s="33"/>
      <c r="T191" s="12"/>
      <c r="U191" s="1"/>
      <c r="V191" s="12"/>
      <c r="W191" s="1"/>
    </row>
    <row r="192" spans="1:23" ht="22.5" customHeight="1">
      <c r="A192" s="40"/>
      <c r="B192" s="1" t="s">
        <v>1257</v>
      </c>
      <c r="C192" s="1"/>
      <c r="D192" s="1"/>
      <c r="E192" s="39">
        <v>778936</v>
      </c>
      <c r="F192" s="39">
        <v>9136664</v>
      </c>
      <c r="G192" s="39">
        <v>0</v>
      </c>
      <c r="H192" s="2"/>
      <c r="I192" s="2"/>
      <c r="J192" s="38"/>
      <c r="K192" s="2"/>
      <c r="L192" s="17"/>
      <c r="M192" s="17"/>
      <c r="N192" s="31">
        <f>SUM(N6:N162)</f>
        <v>17169720000</v>
      </c>
      <c r="O192" s="30"/>
      <c r="P192" s="1"/>
      <c r="Q192" s="12"/>
      <c r="R192" s="32"/>
      <c r="S192" s="33"/>
      <c r="T192" s="12"/>
      <c r="U192" s="1"/>
      <c r="V192" s="12"/>
      <c r="W19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Electorates</vt:lpstr>
      <vt:lpstr>States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dcterms:created xsi:type="dcterms:W3CDTF">2014-08-13T08:46:01Z</dcterms:created>
  <dcterms:modified xsi:type="dcterms:W3CDTF">2014-08-13T08:56:20Z</dcterms:modified>
</cp:coreProperties>
</file>