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40" windowWidth="21600" windowHeight="1466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<sst xmlns="http://schemas.openxmlformats.org/spreadsheetml/2006/main" count="177" uniqueCount="33">
  <si>
    <t>Clerical/ Office</t>
  </si>
  <si>
    <t>Information Technology</t>
  </si>
  <si>
    <t>Min.</t>
  </si>
  <si>
    <t>Max.</t>
  </si>
  <si>
    <t>Bay_Area</t>
  </si>
  <si>
    <t>Bay_Area</t>
  </si>
  <si>
    <t>Bay_Area</t>
  </si>
  <si>
    <t>Bay_Area</t>
  </si>
  <si>
    <t>Mean</t>
  </si>
  <si>
    <t>Average Annual Salary</t>
  </si>
  <si>
    <t>2011-2012 Enrollment</t>
  </si>
  <si>
    <t>Overall Mean</t>
  </si>
  <si>
    <t>Overall Min.</t>
  </si>
  <si>
    <t>Overall Max.</t>
  </si>
  <si>
    <t>Mean</t>
  </si>
  <si>
    <t>Mean</t>
  </si>
  <si>
    <t>Mean</t>
  </si>
  <si>
    <t>Mean</t>
  </si>
  <si>
    <t>Mean</t>
  </si>
  <si>
    <t>Bay Area</t>
  </si>
  <si>
    <t>CCSA Member Salary Survey 2010</t>
  </si>
  <si>
    <t>Fresno</t>
  </si>
  <si>
    <t>Inland Empire</t>
  </si>
  <si>
    <t>Los Angeles</t>
  </si>
  <si>
    <t>Sacramento</t>
  </si>
  <si>
    <t>San Diego</t>
  </si>
  <si>
    <t>Median</t>
  </si>
  <si>
    <t>Overall Median</t>
  </si>
  <si>
    <t>Janitorial/ Other</t>
  </si>
  <si>
    <t>Teacher</t>
  </si>
  <si>
    <t>CCSA Region</t>
  </si>
  <si>
    <t>Principal/ED</t>
  </si>
  <si>
    <t>Fresno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</si>
</sst>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indexed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4"/>
      <color indexed="16"/>
      <name val="Calibri"/>
      <family val="0"/>
    </font>
    <font>
      <b/>
      <sz val="16"/>
      <color indexed="18"/>
      <name val="Calibri"/>
      <family val="0"/>
    </font>
    <font>
      <b/>
      <u val="single"/>
      <sz val="12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ck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medium"/>
      <bottom style="thin"/>
    </border>
    <border>
      <left style="thick"/>
      <right style="double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wrapText="1"/>
    </xf>
    <xf numFmtId="1" fontId="0" fillId="0" borderId="12" xfId="0" applyNumberFormat="1" applyFont="1" applyBorder="1" applyAlignment="1">
      <alignment wrapText="1"/>
    </xf>
    <xf numFmtId="1" fontId="0" fillId="0" borderId="13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0" fontId="0" fillId="0" borderId="15" xfId="0" applyFont="1" applyBorder="1" applyAlignment="1">
      <alignment wrapText="1"/>
    </xf>
    <xf numFmtId="1" fontId="0" fillId="0" borderId="16" xfId="0" applyNumberFormat="1" applyFont="1" applyBorder="1" applyAlignment="1">
      <alignment wrapText="1"/>
    </xf>
    <xf numFmtId="1" fontId="0" fillId="0" borderId="17" xfId="0" applyNumberFormat="1" applyFont="1" applyBorder="1" applyAlignment="1">
      <alignment wrapText="1"/>
    </xf>
    <xf numFmtId="1" fontId="0" fillId="0" borderId="18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1" fontId="0" fillId="0" borderId="20" xfId="0" applyNumberFormat="1" applyFont="1" applyBorder="1" applyAlignment="1">
      <alignment wrapText="1"/>
    </xf>
    <xf numFmtId="1" fontId="0" fillId="0" borderId="21" xfId="0" applyNumberFormat="1" applyFont="1" applyBorder="1" applyAlignment="1">
      <alignment wrapText="1"/>
    </xf>
    <xf numFmtId="1" fontId="0" fillId="0" borderId="22" xfId="0" applyNumberFormat="1" applyFont="1" applyBorder="1" applyAlignment="1">
      <alignment wrapText="1"/>
    </xf>
    <xf numFmtId="0" fontId="7" fillId="0" borderId="23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1" fontId="7" fillId="0" borderId="29" xfId="0" applyNumberFormat="1" applyFont="1" applyFill="1" applyBorder="1" applyAlignment="1">
      <alignment horizontal="center" wrapText="1"/>
    </xf>
    <xf numFmtId="3" fontId="7" fillId="0" borderId="30" xfId="0" applyNumberFormat="1" applyFont="1" applyFill="1" applyBorder="1" applyAlignment="1">
      <alignment horizontal="center" wrapText="1"/>
    </xf>
    <xf numFmtId="3" fontId="7" fillId="0" borderId="31" xfId="0" applyNumberFormat="1" applyFont="1" applyFill="1" applyBorder="1" applyAlignment="1">
      <alignment horizontal="center" wrapText="1"/>
    </xf>
    <xf numFmtId="1" fontId="7" fillId="0" borderId="32" xfId="0" applyNumberFormat="1" applyFont="1" applyFill="1" applyBorder="1" applyAlignment="1">
      <alignment horizontal="center" wrapText="1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49" fontId="8" fillId="0" borderId="33" xfId="0" applyNumberFormat="1" applyFont="1" applyFill="1" applyBorder="1" applyAlignment="1">
      <alignment horizontal="center" wrapText="1"/>
    </xf>
    <xf numFmtId="1" fontId="7" fillId="0" borderId="34" xfId="0" applyNumberFormat="1" applyFont="1" applyFill="1" applyBorder="1" applyAlignment="1">
      <alignment horizontal="center" wrapText="1"/>
    </xf>
    <xf numFmtId="3" fontId="7" fillId="0" borderId="35" xfId="0" applyNumberFormat="1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7" fillId="0" borderId="37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0" fillId="0" borderId="39" xfId="0" applyFont="1" applyBorder="1" applyAlignment="1">
      <alignment wrapText="1"/>
    </xf>
    <xf numFmtId="1" fontId="0" fillId="0" borderId="40" xfId="0" applyNumberFormat="1" applyFont="1" applyBorder="1" applyAlignment="1">
      <alignment wrapText="1"/>
    </xf>
    <xf numFmtId="1" fontId="0" fillId="0" borderId="41" xfId="0" applyNumberFormat="1" applyFont="1" applyBorder="1" applyAlignment="1">
      <alignment wrapText="1"/>
    </xf>
    <xf numFmtId="1" fontId="0" fillId="0" borderId="42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1" fontId="0" fillId="0" borderId="27" xfId="0" applyNumberFormat="1" applyFont="1" applyBorder="1" applyAlignment="1">
      <alignment wrapText="1"/>
    </xf>
    <xf numFmtId="1" fontId="7" fillId="0" borderId="16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 wrapText="1"/>
    </xf>
    <xf numFmtId="49" fontId="8" fillId="0" borderId="37" xfId="0" applyNumberFormat="1" applyFont="1" applyFill="1" applyBorder="1" applyAlignment="1">
      <alignment horizontal="center" wrapText="1"/>
    </xf>
    <xf numFmtId="49" fontId="8" fillId="34" borderId="43" xfId="0" applyNumberFormat="1" applyFont="1" applyFill="1" applyBorder="1" applyAlignment="1">
      <alignment horizontal="center" wrapText="1"/>
    </xf>
    <xf numFmtId="49" fontId="8" fillId="34" borderId="44" xfId="0" applyNumberFormat="1" applyFont="1" applyFill="1" applyBorder="1" applyAlignment="1">
      <alignment horizontal="center" wrapText="1"/>
    </xf>
    <xf numFmtId="3" fontId="7" fillId="34" borderId="30" xfId="0" applyNumberFormat="1" applyFont="1" applyFill="1" applyBorder="1" applyAlignment="1">
      <alignment horizontal="center" wrapText="1"/>
    </xf>
    <xf numFmtId="3" fontId="7" fillId="34" borderId="45" xfId="0" applyNumberFormat="1" applyFont="1" applyFill="1" applyBorder="1" applyAlignment="1">
      <alignment horizontal="center" wrapText="1"/>
    </xf>
    <xf numFmtId="3" fontId="7" fillId="34" borderId="17" xfId="0" applyNumberFormat="1" applyFont="1" applyFill="1" applyBorder="1" applyAlignment="1">
      <alignment horizontal="center" wrapText="1"/>
    </xf>
    <xf numFmtId="3" fontId="7" fillId="34" borderId="46" xfId="0" applyNumberFormat="1" applyFont="1" applyFill="1" applyBorder="1" applyAlignment="1">
      <alignment horizontal="center" wrapText="1"/>
    </xf>
    <xf numFmtId="3" fontId="7" fillId="34" borderId="47" xfId="0" applyNumberFormat="1" applyFont="1" applyFill="1" applyBorder="1" applyAlignment="1">
      <alignment horizontal="center" wrapText="1"/>
    </xf>
    <xf numFmtId="3" fontId="7" fillId="34" borderId="48" xfId="0" applyNumberFormat="1" applyFont="1" applyFill="1" applyBorder="1" applyAlignment="1">
      <alignment horizontal="center" wrapText="1"/>
    </xf>
    <xf numFmtId="1" fontId="7" fillId="34" borderId="49" xfId="0" applyNumberFormat="1" applyFont="1" applyFill="1" applyBorder="1" applyAlignment="1">
      <alignment horizontal="center" wrapText="1"/>
    </xf>
    <xf numFmtId="1" fontId="7" fillId="34" borderId="50" xfId="0" applyNumberFormat="1" applyFont="1" applyFill="1" applyBorder="1" applyAlignment="1">
      <alignment horizontal="center" wrapText="1"/>
    </xf>
    <xf numFmtId="1" fontId="7" fillId="34" borderId="51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11" fillId="0" borderId="52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49" fontId="9" fillId="33" borderId="54" xfId="0" applyNumberFormat="1" applyFont="1" applyFill="1" applyBorder="1" applyAlignment="1">
      <alignment horizontal="left" vertical="center" wrapText="1" indent="1"/>
    </xf>
    <xf numFmtId="49" fontId="9" fillId="33" borderId="27" xfId="0" applyNumberFormat="1" applyFont="1" applyFill="1" applyBorder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iller\Library\Caches\TemporaryItems\Outlook%20Temp\Resultsasof103110_unduplic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rveyMonkeyData_103110"/>
      <sheetName val="imisdata2009-10"/>
      <sheetName val="CDEactivecharters_withAuthorize"/>
      <sheetName val="Sheet1"/>
    </sheetNames>
    <sheetDataSet>
      <sheetData sheetId="1">
        <row r="2">
          <cell r="A2">
            <v>10001</v>
          </cell>
          <cell r="B2" t="str">
            <v>Mare Island Technology (MIT) Academy</v>
          </cell>
          <cell r="C2" t="str">
            <v>48705816116255</v>
          </cell>
          <cell r="D2" t="str">
            <v>181</v>
          </cell>
          <cell r="E2" t="str">
            <v>A-Active Member</v>
          </cell>
          <cell r="F2" t="str">
            <v>Vallejo City Unified</v>
          </cell>
          <cell r="G2" t="str">
            <v>SanFrancisco</v>
          </cell>
          <cell r="H2" t="str">
            <v>Solano</v>
          </cell>
          <cell r="J2">
            <v>390</v>
          </cell>
          <cell r="K2" t="str">
            <v>6</v>
          </cell>
          <cell r="L2" t="str">
            <v>12</v>
          </cell>
          <cell r="N2" t="str">
            <v>Site_Based</v>
          </cell>
          <cell r="O2" t="str">
            <v>Startup</v>
          </cell>
          <cell r="P2" t="str">
            <v>Direct</v>
          </cell>
          <cell r="Q2">
            <v>36395</v>
          </cell>
        </row>
        <row r="3">
          <cell r="A3">
            <v>10002</v>
          </cell>
          <cell r="B3" t="str">
            <v>Mare Island Technology (MIT) Academy High School</v>
          </cell>
          <cell r="C3" t="str">
            <v>48705814830196</v>
          </cell>
          <cell r="D3" t="str">
            <v>372</v>
          </cell>
          <cell r="E3" t="str">
            <v>A-Active Member</v>
          </cell>
          <cell r="F3" t="str">
            <v>Vallejo City Unified</v>
          </cell>
          <cell r="G3" t="str">
            <v>SanFrancisco</v>
          </cell>
          <cell r="H3" t="str">
            <v>Solano</v>
          </cell>
          <cell r="J3">
            <v>379</v>
          </cell>
          <cell r="K3" t="str">
            <v>6</v>
          </cell>
          <cell r="L3" t="str">
            <v>8</v>
          </cell>
          <cell r="N3" t="str">
            <v>Site_Based</v>
          </cell>
          <cell r="O3" t="str">
            <v>Startup</v>
          </cell>
          <cell r="P3" t="str">
            <v>Direct</v>
          </cell>
          <cell r="Q3">
            <v>37138</v>
          </cell>
        </row>
        <row r="4">
          <cell r="A4">
            <v>10003</v>
          </cell>
          <cell r="B4" t="str">
            <v>Monterey Bay Charter School</v>
          </cell>
          <cell r="C4" t="str">
            <v>27102720112177</v>
          </cell>
          <cell r="D4" t="str">
            <v>799</v>
          </cell>
          <cell r="E4" t="str">
            <v>A-Active Member</v>
          </cell>
          <cell r="F4" t="str">
            <v>Monterey County Office of Education</v>
          </cell>
          <cell r="G4" t="str">
            <v>SanFrancisco</v>
          </cell>
          <cell r="H4" t="str">
            <v>Monterey</v>
          </cell>
          <cell r="J4">
            <v>230</v>
          </cell>
          <cell r="K4" t="str">
            <v>K</v>
          </cell>
          <cell r="L4" t="str">
            <v>8</v>
          </cell>
          <cell r="N4" t="str">
            <v>Site_Based</v>
          </cell>
          <cell r="O4" t="str">
            <v>Startup</v>
          </cell>
          <cell r="P4" t="str">
            <v>Direct</v>
          </cell>
          <cell r="Q4">
            <v>38899</v>
          </cell>
        </row>
        <row r="5">
          <cell r="A5">
            <v>10006</v>
          </cell>
          <cell r="B5" t="str">
            <v>City Arts and Technology High School</v>
          </cell>
          <cell r="C5" t="str">
            <v>38684780107300</v>
          </cell>
          <cell r="D5" t="str">
            <v>599</v>
          </cell>
          <cell r="E5" t="str">
            <v>A-Active Member</v>
          </cell>
          <cell r="F5" t="str">
            <v>San Francisco Unified</v>
          </cell>
          <cell r="G5" t="str">
            <v>SanFrancisco</v>
          </cell>
          <cell r="H5" t="str">
            <v>SanFrancisco</v>
          </cell>
          <cell r="J5">
            <v>400</v>
          </cell>
          <cell r="K5" t="str">
            <v>9</v>
          </cell>
          <cell r="L5" t="str">
            <v>12</v>
          </cell>
          <cell r="N5" t="str">
            <v>Site_Based</v>
          </cell>
          <cell r="O5" t="str">
            <v>Startup</v>
          </cell>
          <cell r="P5" t="str">
            <v>Direct</v>
          </cell>
          <cell r="Q5">
            <v>38230</v>
          </cell>
        </row>
        <row r="6">
          <cell r="A6">
            <v>10009</v>
          </cell>
          <cell r="B6" t="str">
            <v>Edison Charter Academy</v>
          </cell>
          <cell r="C6" t="str">
            <v>38756486040935</v>
          </cell>
          <cell r="D6" t="str">
            <v>158</v>
          </cell>
          <cell r="E6" t="str">
            <v>A-Active Member</v>
          </cell>
          <cell r="F6" t="str">
            <v>San Francisco Unified</v>
          </cell>
          <cell r="G6" t="str">
            <v>SanFrancisco</v>
          </cell>
          <cell r="H6" t="str">
            <v>SanFrancisco</v>
          </cell>
          <cell r="J6">
            <v>463</v>
          </cell>
          <cell r="K6" t="str">
            <v>K</v>
          </cell>
          <cell r="L6" t="str">
            <v>8</v>
          </cell>
          <cell r="N6" t="str">
            <v>Site_Based</v>
          </cell>
          <cell r="O6" t="str">
            <v>Conversion</v>
          </cell>
          <cell r="P6" t="str">
            <v>Direct</v>
          </cell>
          <cell r="Q6">
            <v>36032</v>
          </cell>
        </row>
        <row r="7">
          <cell r="A7">
            <v>10011</v>
          </cell>
          <cell r="B7" t="str">
            <v>KIPP Bridge Charter School</v>
          </cell>
          <cell r="C7" t="str">
            <v>01612590115014</v>
          </cell>
          <cell r="D7" t="str">
            <v>938</v>
          </cell>
          <cell r="E7" t="str">
            <v>A-Active Member</v>
          </cell>
          <cell r="G7" t="str">
            <v>SanFrancisco</v>
          </cell>
          <cell r="H7" t="str">
            <v>Alameda</v>
          </cell>
          <cell r="J7">
            <v>301</v>
          </cell>
          <cell r="K7" t="str">
            <v>5</v>
          </cell>
          <cell r="L7" t="str">
            <v>8</v>
          </cell>
          <cell r="N7" t="str">
            <v>Site_Based</v>
          </cell>
          <cell r="O7" t="str">
            <v>Startup</v>
          </cell>
          <cell r="P7" t="str">
            <v>Direct</v>
          </cell>
          <cell r="Q7">
            <v>39307</v>
          </cell>
        </row>
        <row r="8">
          <cell r="A8">
            <v>10012</v>
          </cell>
          <cell r="B8" t="str">
            <v>KIPP Bayview Academy</v>
          </cell>
          <cell r="C8" t="str">
            <v>38684780101337</v>
          </cell>
          <cell r="D8" t="str">
            <v>549</v>
          </cell>
          <cell r="E8" t="str">
            <v>A-Active Member</v>
          </cell>
          <cell r="F8" t="str">
            <v>San Francisco Unified</v>
          </cell>
          <cell r="G8" t="str">
            <v>SanFrancisco</v>
          </cell>
          <cell r="H8" t="str">
            <v>SanFrancisco</v>
          </cell>
          <cell r="J8">
            <v>235</v>
          </cell>
          <cell r="K8" t="str">
            <v>5</v>
          </cell>
          <cell r="L8" t="str">
            <v>8</v>
          </cell>
          <cell r="N8" t="str">
            <v>Site_Based</v>
          </cell>
          <cell r="O8" t="str">
            <v>Startup</v>
          </cell>
          <cell r="P8" t="str">
            <v>Direct</v>
          </cell>
          <cell r="Q8">
            <v>37818</v>
          </cell>
        </row>
        <row r="9">
          <cell r="A9">
            <v>10013</v>
          </cell>
          <cell r="B9" t="str">
            <v>KIPP San Francisco Bay Academy</v>
          </cell>
          <cell r="C9" t="str">
            <v>38684780101352</v>
          </cell>
          <cell r="D9" t="str">
            <v>551</v>
          </cell>
          <cell r="E9" t="str">
            <v>A-Active Member</v>
          </cell>
          <cell r="F9" t="str">
            <v>San Francisco Unified</v>
          </cell>
          <cell r="G9" t="str">
            <v>SanFrancisco</v>
          </cell>
          <cell r="H9" t="str">
            <v>SanFrancisco</v>
          </cell>
          <cell r="J9">
            <v>320</v>
          </cell>
          <cell r="K9" t="str">
            <v>5</v>
          </cell>
          <cell r="L9" t="str">
            <v>8</v>
          </cell>
          <cell r="N9" t="str">
            <v>Site_Based</v>
          </cell>
          <cell r="O9" t="str">
            <v>Startup</v>
          </cell>
          <cell r="P9" t="str">
            <v>Direct</v>
          </cell>
          <cell r="Q9">
            <v>37833</v>
          </cell>
        </row>
        <row r="10">
          <cell r="A10">
            <v>10014</v>
          </cell>
          <cell r="B10" t="str">
            <v>KIPP Summit Academy</v>
          </cell>
          <cell r="C10" t="str">
            <v>01613090101212</v>
          </cell>
          <cell r="D10" t="str">
            <v>524</v>
          </cell>
          <cell r="E10" t="str">
            <v>A-Active Member</v>
          </cell>
          <cell r="F10" t="str">
            <v>San Lorenzo Unified</v>
          </cell>
          <cell r="G10" t="str">
            <v>SanFrancisco</v>
          </cell>
          <cell r="H10" t="str">
            <v>Alameda</v>
          </cell>
          <cell r="J10">
            <v>385</v>
          </cell>
          <cell r="K10" t="str">
            <v>5</v>
          </cell>
          <cell r="L10" t="str">
            <v>8</v>
          </cell>
          <cell r="N10" t="str">
            <v>Site_Based</v>
          </cell>
          <cell r="O10" t="str">
            <v>Startup</v>
          </cell>
          <cell r="P10" t="str">
            <v>Direct</v>
          </cell>
          <cell r="Q10">
            <v>37837</v>
          </cell>
        </row>
        <row r="11">
          <cell r="A11">
            <v>10015</v>
          </cell>
          <cell r="B11" t="str">
            <v>KIPP Heartwood Academy</v>
          </cell>
          <cell r="C11" t="str">
            <v>43693690106633</v>
          </cell>
          <cell r="D11" t="str">
            <v>628</v>
          </cell>
          <cell r="E11" t="str">
            <v>A-Active Member</v>
          </cell>
          <cell r="F11" t="str">
            <v>Alum Rock Union Elementary</v>
          </cell>
          <cell r="G11" t="str">
            <v>SanFrancisco</v>
          </cell>
          <cell r="H11" t="str">
            <v>SantaClara</v>
          </cell>
          <cell r="J11">
            <v>350</v>
          </cell>
          <cell r="K11" t="str">
            <v>5</v>
          </cell>
          <cell r="L11" t="str">
            <v>8</v>
          </cell>
          <cell r="N11" t="str">
            <v>Site_Based</v>
          </cell>
          <cell r="O11" t="str">
            <v>Startup</v>
          </cell>
          <cell r="P11" t="str">
            <v>Direct</v>
          </cell>
          <cell r="Q11">
            <v>38194</v>
          </cell>
        </row>
        <row r="12">
          <cell r="A12">
            <v>10016</v>
          </cell>
          <cell r="B12" t="str">
            <v>Leadership Public Schools: San Jose</v>
          </cell>
          <cell r="C12" t="str">
            <v>43104390102905</v>
          </cell>
          <cell r="D12" t="str">
            <v>611</v>
          </cell>
          <cell r="E12" t="str">
            <v>X-Declined Membership</v>
          </cell>
          <cell r="F12" t="str">
            <v>Santa Clara Co. Off. of Education</v>
          </cell>
          <cell r="G12" t="str">
            <v>SanFrancisco</v>
          </cell>
          <cell r="H12" t="str">
            <v>SantaClara</v>
          </cell>
          <cell r="J12">
            <v>360</v>
          </cell>
          <cell r="K12" t="str">
            <v>9</v>
          </cell>
          <cell r="L12" t="str">
            <v>12</v>
          </cell>
          <cell r="N12" t="str">
            <v>Site_Based</v>
          </cell>
          <cell r="O12" t="str">
            <v>Startup</v>
          </cell>
          <cell r="P12" t="str">
            <v>Direct</v>
          </cell>
          <cell r="Q12">
            <v>38224</v>
          </cell>
        </row>
        <row r="13">
          <cell r="A13">
            <v>10017</v>
          </cell>
          <cell r="B13" t="str">
            <v>Millsmont Academy</v>
          </cell>
          <cell r="C13" t="str">
            <v>01612590108803</v>
          </cell>
          <cell r="D13" t="str">
            <v>689</v>
          </cell>
          <cell r="E13" t="str">
            <v>A-Active Member</v>
          </cell>
          <cell r="F13" t="str">
            <v>Oakland Unified</v>
          </cell>
          <cell r="G13" t="str">
            <v>SanFrancisco</v>
          </cell>
          <cell r="H13" t="str">
            <v>Alameda</v>
          </cell>
          <cell r="J13">
            <v>251</v>
          </cell>
          <cell r="K13" t="str">
            <v>K</v>
          </cell>
          <cell r="L13" t="str">
            <v>5</v>
          </cell>
          <cell r="N13" t="str">
            <v>Site_Based</v>
          </cell>
          <cell r="O13" t="str">
            <v>Startup</v>
          </cell>
          <cell r="P13" t="str">
            <v>Direct</v>
          </cell>
          <cell r="Q13">
            <v>38594</v>
          </cell>
        </row>
        <row r="14">
          <cell r="A14">
            <v>10018</v>
          </cell>
          <cell r="B14" t="str">
            <v>Monarch Academy</v>
          </cell>
          <cell r="C14" t="str">
            <v>01612596117568</v>
          </cell>
          <cell r="D14" t="str">
            <v>252</v>
          </cell>
          <cell r="E14" t="str">
            <v>A-Active Member</v>
          </cell>
          <cell r="F14" t="str">
            <v>Oakland Unified</v>
          </cell>
          <cell r="G14" t="str">
            <v>SanFrancisco</v>
          </cell>
          <cell r="H14" t="str">
            <v>Alameda</v>
          </cell>
          <cell r="J14">
            <v>356</v>
          </cell>
          <cell r="K14" t="str">
            <v>K</v>
          </cell>
          <cell r="L14" t="str">
            <v>5</v>
          </cell>
          <cell r="N14" t="str">
            <v>Site_Based</v>
          </cell>
          <cell r="O14" t="str">
            <v>Startup</v>
          </cell>
          <cell r="P14" t="str">
            <v>Direct</v>
          </cell>
          <cell r="Q14">
            <v>36770</v>
          </cell>
        </row>
        <row r="15">
          <cell r="A15">
            <v>10019</v>
          </cell>
          <cell r="B15" t="str">
            <v>Lionel Wilson College Preparatory Academy</v>
          </cell>
          <cell r="C15" t="str">
            <v>01612590130666</v>
          </cell>
          <cell r="D15" t="str">
            <v>465</v>
          </cell>
          <cell r="E15" t="str">
            <v>A-Active Member</v>
          </cell>
          <cell r="F15" t="str">
            <v>Oakland Unified</v>
          </cell>
          <cell r="G15" t="str">
            <v>SanFrancisco</v>
          </cell>
          <cell r="H15" t="str">
            <v>Alameda</v>
          </cell>
          <cell r="J15">
            <v>477</v>
          </cell>
          <cell r="K15" t="str">
            <v>6</v>
          </cell>
          <cell r="L15" t="str">
            <v>12</v>
          </cell>
          <cell r="N15" t="str">
            <v>Site_Based</v>
          </cell>
          <cell r="O15" t="str">
            <v>Startup</v>
          </cell>
          <cell r="P15" t="str">
            <v>Direct</v>
          </cell>
          <cell r="Q15">
            <v>37502</v>
          </cell>
        </row>
        <row r="16">
          <cell r="A16">
            <v>10021</v>
          </cell>
          <cell r="B16" t="str">
            <v>East Palo Alto Charter School (EPACS)</v>
          </cell>
          <cell r="C16" t="str">
            <v>41689996114953</v>
          </cell>
          <cell r="D16" t="str">
            <v>125</v>
          </cell>
          <cell r="E16" t="str">
            <v>A-Active Member</v>
          </cell>
          <cell r="F16" t="str">
            <v>Ravenswood City Elementary</v>
          </cell>
          <cell r="G16" t="str">
            <v>SanFrancisco</v>
          </cell>
          <cell r="H16" t="str">
            <v>SanMateo</v>
          </cell>
          <cell r="J16">
            <v>419</v>
          </cell>
          <cell r="K16" t="str">
            <v>K</v>
          </cell>
          <cell r="L16" t="str">
            <v>8</v>
          </cell>
          <cell r="N16" t="str">
            <v>Site_Based</v>
          </cell>
          <cell r="O16" t="str">
            <v>Startup</v>
          </cell>
          <cell r="P16" t="str">
            <v>Direct</v>
          </cell>
          <cell r="Q16">
            <v>35674</v>
          </cell>
        </row>
        <row r="17">
          <cell r="A17">
            <v>10050</v>
          </cell>
          <cell r="B17" t="str">
            <v>Northwest Prep</v>
          </cell>
          <cell r="C17" t="str">
            <v>49708700106344</v>
          </cell>
          <cell r="D17" t="str">
            <v>526</v>
          </cell>
          <cell r="E17" t="str">
            <v>A-Active Member</v>
          </cell>
          <cell r="F17" t="str">
            <v>Piner-Olivet Union Elementary</v>
          </cell>
          <cell r="G17" t="str">
            <v>SanFrancisco</v>
          </cell>
          <cell r="H17" t="str">
            <v>Sonoma</v>
          </cell>
          <cell r="J17">
            <v>145</v>
          </cell>
          <cell r="K17" t="str">
            <v>7</v>
          </cell>
          <cell r="L17" t="str">
            <v>12</v>
          </cell>
          <cell r="N17" t="str">
            <v>Site_Based</v>
          </cell>
          <cell r="O17" t="str">
            <v>Startup</v>
          </cell>
          <cell r="P17" t="str">
            <v>Direct</v>
          </cell>
          <cell r="Q17">
            <v>38231</v>
          </cell>
        </row>
        <row r="18">
          <cell r="A18">
            <v>10051</v>
          </cell>
          <cell r="B18" t="str">
            <v>Rincon Valley Charter School</v>
          </cell>
          <cell r="C18" t="str">
            <v>49708960102525</v>
          </cell>
          <cell r="D18" t="str">
            <v>525</v>
          </cell>
          <cell r="E18" t="str">
            <v>P-Prospect Member</v>
          </cell>
          <cell r="F18" t="str">
            <v>Rincon Valley Union Elementary</v>
          </cell>
          <cell r="G18" t="str">
            <v>SanFrancisco</v>
          </cell>
          <cell r="H18" t="str">
            <v>Sonoma</v>
          </cell>
          <cell r="J18">
            <v>168</v>
          </cell>
          <cell r="K18" t="str">
            <v>7</v>
          </cell>
          <cell r="L18" t="str">
            <v>8</v>
          </cell>
          <cell r="N18" t="str">
            <v>Site_Based</v>
          </cell>
          <cell r="O18" t="str">
            <v>Startup</v>
          </cell>
          <cell r="P18" t="str">
            <v>Direct</v>
          </cell>
          <cell r="Q18">
            <v>38229</v>
          </cell>
        </row>
        <row r="19">
          <cell r="A19">
            <v>10052</v>
          </cell>
          <cell r="B19" t="str">
            <v>Santa Rosa Accelerated Charter School/School of the Arts</v>
          </cell>
          <cell r="C19" t="str">
            <v>49402530102533</v>
          </cell>
          <cell r="D19" t="str">
            <v>522</v>
          </cell>
          <cell r="E19" t="str">
            <v>P-Prospect Member</v>
          </cell>
          <cell r="F19" t="str">
            <v>Santa Rosa High</v>
          </cell>
          <cell r="G19" t="str">
            <v>SanFrancisco</v>
          </cell>
          <cell r="H19" t="str">
            <v>Sonoma</v>
          </cell>
          <cell r="J19">
            <v>127</v>
          </cell>
          <cell r="K19" t="str">
            <v>5</v>
          </cell>
          <cell r="L19" t="str">
            <v>6</v>
          </cell>
          <cell r="N19" t="str">
            <v>Site_Based</v>
          </cell>
          <cell r="O19" t="str">
            <v>Startup</v>
          </cell>
          <cell r="P19" t="str">
            <v>Locally</v>
          </cell>
          <cell r="Q19">
            <v>38229</v>
          </cell>
        </row>
        <row r="20">
          <cell r="A20">
            <v>10053</v>
          </cell>
          <cell r="B20" t="str">
            <v>King City Arts Charter School</v>
          </cell>
          <cell r="C20" t="str">
            <v>27660500107292</v>
          </cell>
          <cell r="D20" t="str">
            <v>656</v>
          </cell>
          <cell r="E20" t="str">
            <v>S-Expired Member</v>
          </cell>
          <cell r="F20" t="str">
            <v>King City Union Elementary</v>
          </cell>
          <cell r="G20" t="str">
            <v>SanFrancisco</v>
          </cell>
          <cell r="H20" t="str">
            <v>Monterey</v>
          </cell>
          <cell r="J20">
            <v>250</v>
          </cell>
          <cell r="K20" t="str">
            <v>K</v>
          </cell>
          <cell r="L20" t="str">
            <v>6</v>
          </cell>
          <cell r="N20" t="str">
            <v>Site_Based</v>
          </cell>
          <cell r="O20" t="str">
            <v>Startup</v>
          </cell>
          <cell r="P20" t="str">
            <v>Locally</v>
          </cell>
          <cell r="Q20">
            <v>38223</v>
          </cell>
        </row>
        <row r="21">
          <cell r="A21">
            <v>10054</v>
          </cell>
          <cell r="B21" t="str">
            <v>Willowside Middle School</v>
          </cell>
          <cell r="C21" t="str">
            <v>49708396051890</v>
          </cell>
          <cell r="D21" t="str">
            <v>655</v>
          </cell>
          <cell r="E21" t="str">
            <v>P-Prospect Member</v>
          </cell>
          <cell r="F21" t="str">
            <v>Oak Grove Union Elementary</v>
          </cell>
          <cell r="G21" t="str">
            <v>SanFrancisco</v>
          </cell>
          <cell r="H21" t="str">
            <v>Sonoma</v>
          </cell>
          <cell r="J21">
            <v>430</v>
          </cell>
          <cell r="K21" t="str">
            <v>6</v>
          </cell>
          <cell r="L21" t="str">
            <v>8</v>
          </cell>
          <cell r="N21" t="str">
            <v>Site_Based</v>
          </cell>
          <cell r="O21" t="str">
            <v>Conversion</v>
          </cell>
          <cell r="P21" t="str">
            <v>Locally</v>
          </cell>
          <cell r="Q21">
            <v>38224</v>
          </cell>
        </row>
        <row r="22">
          <cell r="A22">
            <v>10058</v>
          </cell>
          <cell r="B22" t="str">
            <v>Coastal Grove Charter School</v>
          </cell>
          <cell r="C22" t="str">
            <v>12626796120562</v>
          </cell>
          <cell r="D22" t="str">
            <v>466</v>
          </cell>
          <cell r="E22" t="str">
            <v>A-Active Member</v>
          </cell>
          <cell r="F22" t="str">
            <v>Arcata Elementary</v>
          </cell>
          <cell r="G22" t="str">
            <v>SanFrancisco</v>
          </cell>
          <cell r="H22" t="str">
            <v>Humbolt</v>
          </cell>
          <cell r="J22">
            <v>215</v>
          </cell>
          <cell r="K22" t="str">
            <v>K</v>
          </cell>
          <cell r="L22" t="str">
            <v>8</v>
          </cell>
          <cell r="N22" t="str">
            <v>Combination</v>
          </cell>
          <cell r="O22" t="str">
            <v>Startup</v>
          </cell>
          <cell r="P22" t="str">
            <v>Direct</v>
          </cell>
          <cell r="Q22">
            <v>37438</v>
          </cell>
        </row>
        <row r="23">
          <cell r="A23">
            <v>10059</v>
          </cell>
          <cell r="B23" t="str">
            <v>Pacific View Charter School - Eureka</v>
          </cell>
          <cell r="C23" t="str">
            <v>12629271230150</v>
          </cell>
          <cell r="D23" t="str">
            <v>277</v>
          </cell>
          <cell r="E23" t="str">
            <v>S-Expired Member</v>
          </cell>
          <cell r="F23" t="str">
            <v>Loleta Union Elementary</v>
          </cell>
          <cell r="G23" t="str">
            <v>SanFrancisco</v>
          </cell>
          <cell r="H23" t="str">
            <v>Humbolt</v>
          </cell>
          <cell r="J23">
            <v>195</v>
          </cell>
          <cell r="K23" t="str">
            <v>K</v>
          </cell>
          <cell r="L23" t="str">
            <v>12</v>
          </cell>
          <cell r="N23" t="str">
            <v>Combination</v>
          </cell>
          <cell r="O23" t="str">
            <v>Startup</v>
          </cell>
          <cell r="P23" t="str">
            <v>Direct</v>
          </cell>
          <cell r="Q23">
            <v>36528</v>
          </cell>
        </row>
        <row r="24">
          <cell r="A24">
            <v>10060</v>
          </cell>
          <cell r="B24" t="str">
            <v>Rafer Johnson Junior High School</v>
          </cell>
          <cell r="C24" t="str">
            <v>10622406108328</v>
          </cell>
          <cell r="D24" t="str">
            <v>D202</v>
          </cell>
          <cell r="E24" t="str">
            <v>S-Expired Member</v>
          </cell>
          <cell r="F24" t="str">
            <v>Kingsburg Joint Union Elementary</v>
          </cell>
          <cell r="G24" t="str">
            <v>Fresno</v>
          </cell>
          <cell r="H24" t="str">
            <v>Fresno</v>
          </cell>
          <cell r="J24">
            <v>500</v>
          </cell>
          <cell r="K24" t="str">
            <v>7</v>
          </cell>
          <cell r="L24" t="str">
            <v>8</v>
          </cell>
          <cell r="N24" t="str">
            <v>Combination</v>
          </cell>
          <cell r="O24" t="str">
            <v>Conversion</v>
          </cell>
          <cell r="P24" t="str">
            <v>Locally</v>
          </cell>
          <cell r="Q24">
            <v>35211</v>
          </cell>
        </row>
        <row r="25">
          <cell r="A25">
            <v>10081</v>
          </cell>
          <cell r="B25" t="str">
            <v>Livermore Valley Charter School</v>
          </cell>
          <cell r="C25" t="str">
            <v>01763720107839</v>
          </cell>
          <cell r="D25" t="str">
            <v>678</v>
          </cell>
          <cell r="E25" t="str">
            <v>A-Active Member</v>
          </cell>
          <cell r="F25" t="str">
            <v>SBE</v>
          </cell>
          <cell r="G25" t="str">
            <v>SanFrancisco</v>
          </cell>
          <cell r="H25" t="str">
            <v>Alameda</v>
          </cell>
          <cell r="J25">
            <v>858</v>
          </cell>
          <cell r="K25" t="str">
            <v>K</v>
          </cell>
          <cell r="L25" t="str">
            <v>8</v>
          </cell>
          <cell r="N25" t="str">
            <v>Site_Based</v>
          </cell>
          <cell r="O25" t="str">
            <v>Startup</v>
          </cell>
          <cell r="P25" t="str">
            <v>Direct</v>
          </cell>
          <cell r="Q25">
            <v>38596</v>
          </cell>
        </row>
        <row r="26">
          <cell r="A26">
            <v>10086</v>
          </cell>
          <cell r="B26" t="str">
            <v>White Oaks Elementary School</v>
          </cell>
          <cell r="C26" t="str">
            <v>41690216044788</v>
          </cell>
          <cell r="D26" t="str">
            <v>330</v>
          </cell>
          <cell r="E26" t="str">
            <v>X-Declined Membership</v>
          </cell>
          <cell r="F26" t="str">
            <v>San Carlos Elementary</v>
          </cell>
          <cell r="G26" t="str">
            <v>SanFrancisco</v>
          </cell>
          <cell r="H26" t="str">
            <v>SanMateo</v>
          </cell>
          <cell r="J26">
            <v>368</v>
          </cell>
          <cell r="K26" t="str">
            <v>K</v>
          </cell>
          <cell r="L26" t="str">
            <v>4</v>
          </cell>
          <cell r="N26" t="str">
            <v>Site_Based</v>
          </cell>
          <cell r="O26" t="str">
            <v>Conversion</v>
          </cell>
          <cell r="P26" t="str">
            <v>Locally</v>
          </cell>
          <cell r="Q26">
            <v>36774</v>
          </cell>
        </row>
        <row r="27">
          <cell r="A27">
            <v>10087</v>
          </cell>
          <cell r="B27" t="str">
            <v>Lincoln Elementary</v>
          </cell>
          <cell r="C27" t="str">
            <v>10622406006704</v>
          </cell>
          <cell r="D27" t="str">
            <v>D2</v>
          </cell>
          <cell r="E27" t="str">
            <v>S-Expired Member</v>
          </cell>
          <cell r="F27" t="str">
            <v>Kingsburg Joint Union Elementary</v>
          </cell>
          <cell r="G27" t="str">
            <v>Fresno</v>
          </cell>
          <cell r="H27" t="str">
            <v>Fresno</v>
          </cell>
          <cell r="J27">
            <v>475</v>
          </cell>
          <cell r="K27" t="str">
            <v>2</v>
          </cell>
          <cell r="L27" t="str">
            <v>3</v>
          </cell>
          <cell r="N27" t="str">
            <v>Site_Based</v>
          </cell>
          <cell r="O27" t="str">
            <v>Conversion</v>
          </cell>
          <cell r="P27" t="str">
            <v>Locally</v>
          </cell>
          <cell r="Q27">
            <v>35247</v>
          </cell>
        </row>
        <row r="28">
          <cell r="A28">
            <v>10088</v>
          </cell>
          <cell r="B28" t="str">
            <v>Jacoby Creek Charter School</v>
          </cell>
          <cell r="C28" t="str">
            <v>12628936007959</v>
          </cell>
          <cell r="D28" t="str">
            <v>D8</v>
          </cell>
          <cell r="E28" t="str">
            <v>P-Prospect Member</v>
          </cell>
          <cell r="F28" t="str">
            <v>Jacoby Creek Elementary</v>
          </cell>
          <cell r="G28" t="str">
            <v>SanFrancisco</v>
          </cell>
          <cell r="H28" t="str">
            <v>Humbolt</v>
          </cell>
          <cell r="J28">
            <v>430</v>
          </cell>
          <cell r="K28" t="str">
            <v>K</v>
          </cell>
          <cell r="L28" t="str">
            <v>8</v>
          </cell>
          <cell r="N28" t="str">
            <v>Site_Based</v>
          </cell>
          <cell r="O28" t="str">
            <v>Conversion</v>
          </cell>
          <cell r="P28" t="str">
            <v>Locally</v>
          </cell>
          <cell r="Q28">
            <v>37408</v>
          </cell>
        </row>
        <row r="29">
          <cell r="A29">
            <v>10098</v>
          </cell>
          <cell r="B29" t="str">
            <v>Sonoma Charter School</v>
          </cell>
          <cell r="C29" t="str">
            <v>49709536111678</v>
          </cell>
          <cell r="D29" t="str">
            <v>009</v>
          </cell>
          <cell r="E29" t="str">
            <v>A-Active Member</v>
          </cell>
          <cell r="F29" t="str">
            <v>Sonoma Valley Unified</v>
          </cell>
          <cell r="G29" t="str">
            <v>SanFrancisco</v>
          </cell>
          <cell r="H29" t="str">
            <v>Sonoma</v>
          </cell>
          <cell r="J29">
            <v>231</v>
          </cell>
          <cell r="K29" t="str">
            <v>K</v>
          </cell>
          <cell r="L29" t="str">
            <v>8</v>
          </cell>
          <cell r="N29" t="str">
            <v>Site_Based</v>
          </cell>
          <cell r="O29" t="str">
            <v>Startup</v>
          </cell>
          <cell r="P29" t="str">
            <v>Direct</v>
          </cell>
          <cell r="Q29">
            <v>34578</v>
          </cell>
        </row>
        <row r="30">
          <cell r="A30">
            <v>10099</v>
          </cell>
          <cell r="B30" t="str">
            <v>Oakland Charter Academy</v>
          </cell>
          <cell r="C30" t="str">
            <v>01612596111660</v>
          </cell>
          <cell r="D30" t="str">
            <v>014</v>
          </cell>
          <cell r="E30" t="str">
            <v>S-Expired Member</v>
          </cell>
          <cell r="F30" t="str">
            <v>Oakland Unified</v>
          </cell>
          <cell r="G30" t="str">
            <v>SanFrancisco</v>
          </cell>
          <cell r="H30" t="str">
            <v>Alameda</v>
          </cell>
          <cell r="J30">
            <v>145</v>
          </cell>
          <cell r="K30" t="str">
            <v>6</v>
          </cell>
          <cell r="L30" t="str">
            <v>8</v>
          </cell>
          <cell r="N30" t="str">
            <v>Site_Based</v>
          </cell>
          <cell r="O30" t="str">
            <v>Startup</v>
          </cell>
          <cell r="P30" t="str">
            <v>Locally</v>
          </cell>
          <cell r="Q30">
            <v>34182</v>
          </cell>
        </row>
        <row r="31">
          <cell r="A31">
            <v>10100</v>
          </cell>
          <cell r="B31" t="str">
            <v>Willits Charter School</v>
          </cell>
          <cell r="C31" t="str">
            <v>23656232330363</v>
          </cell>
          <cell r="D31" t="str">
            <v>166</v>
          </cell>
          <cell r="E31" t="str">
            <v>A-Active Member</v>
          </cell>
          <cell r="F31" t="str">
            <v>Willits Unified</v>
          </cell>
          <cell r="G31" t="str">
            <v>SanFrancisco</v>
          </cell>
          <cell r="H31" t="str">
            <v>Mendocino</v>
          </cell>
          <cell r="J31">
            <v>132</v>
          </cell>
          <cell r="K31" t="str">
            <v>6</v>
          </cell>
          <cell r="L31" t="str">
            <v>12</v>
          </cell>
          <cell r="N31" t="str">
            <v>Site_Based</v>
          </cell>
          <cell r="O31" t="str">
            <v>Startup</v>
          </cell>
          <cell r="P31" t="str">
            <v>Direct</v>
          </cell>
          <cell r="Q31">
            <v>36402</v>
          </cell>
        </row>
        <row r="32">
          <cell r="A32">
            <v>10101</v>
          </cell>
          <cell r="B32" t="str">
            <v>San Jose Conservation Corps Charter School</v>
          </cell>
          <cell r="C32" t="str">
            <v>43694274330676</v>
          </cell>
          <cell r="D32" t="str">
            <v>425</v>
          </cell>
          <cell r="E32" t="str">
            <v>S-Expired Member</v>
          </cell>
          <cell r="F32" t="str">
            <v>East Side Union High</v>
          </cell>
          <cell r="G32" t="str">
            <v>SanFrancisco</v>
          </cell>
          <cell r="H32" t="str">
            <v>SantaClara</v>
          </cell>
          <cell r="J32">
            <v>180</v>
          </cell>
          <cell r="K32" t="str">
            <v>12</v>
          </cell>
          <cell r="L32" t="str">
            <v>12</v>
          </cell>
          <cell r="N32" t="str">
            <v>Site_Based</v>
          </cell>
          <cell r="O32" t="str">
            <v>Startup</v>
          </cell>
          <cell r="P32" t="str">
            <v>Direct</v>
          </cell>
          <cell r="Q32">
            <v>37438</v>
          </cell>
        </row>
        <row r="33">
          <cell r="A33">
            <v>10102</v>
          </cell>
          <cell r="B33" t="str">
            <v>SLVUSD Charter</v>
          </cell>
          <cell r="C33" t="str">
            <v>44698074430179</v>
          </cell>
          <cell r="D33" t="str">
            <v>025</v>
          </cell>
          <cell r="E33" t="str">
            <v>S-Expired Member</v>
          </cell>
          <cell r="F33" t="str">
            <v>San Lorenzo Valley Unified</v>
          </cell>
          <cell r="G33" t="str">
            <v>SanFrancisco</v>
          </cell>
          <cell r="H33" t="str">
            <v>SantaCruz</v>
          </cell>
          <cell r="J33">
            <v>190</v>
          </cell>
          <cell r="K33" t="str">
            <v>K</v>
          </cell>
          <cell r="L33" t="str">
            <v>12</v>
          </cell>
          <cell r="N33" t="str">
            <v>Combination</v>
          </cell>
          <cell r="O33" t="str">
            <v>Conversion</v>
          </cell>
          <cell r="P33" t="str">
            <v>Locally</v>
          </cell>
          <cell r="Q33">
            <v>34212</v>
          </cell>
        </row>
        <row r="34">
          <cell r="A34">
            <v>10103</v>
          </cell>
          <cell r="B34" t="str">
            <v>Oasis Charter Public School</v>
          </cell>
          <cell r="C34" t="str">
            <v>27659616119663</v>
          </cell>
          <cell r="D34" t="str">
            <v>412</v>
          </cell>
          <cell r="E34" t="str">
            <v>A-Active Member</v>
          </cell>
          <cell r="F34" t="str">
            <v>Alisal Union Elementary</v>
          </cell>
          <cell r="G34" t="str">
            <v>SanFrancisco</v>
          </cell>
          <cell r="H34" t="str">
            <v>Monterey</v>
          </cell>
          <cell r="J34">
            <v>180</v>
          </cell>
          <cell r="K34" t="str">
            <v>K</v>
          </cell>
          <cell r="L34" t="str">
            <v>7</v>
          </cell>
          <cell r="N34" t="str">
            <v>Site_Based</v>
          </cell>
          <cell r="O34" t="str">
            <v>Startup</v>
          </cell>
          <cell r="P34" t="str">
            <v>Direct</v>
          </cell>
          <cell r="Q34">
            <v>37469</v>
          </cell>
        </row>
        <row r="35">
          <cell r="A35">
            <v>10104</v>
          </cell>
          <cell r="B35" t="str">
            <v>The Phoenix Academy</v>
          </cell>
          <cell r="C35" t="str">
            <v>21102152130102</v>
          </cell>
          <cell r="D35" t="str">
            <v>087</v>
          </cell>
          <cell r="E35" t="str">
            <v>X-Declined Membership</v>
          </cell>
          <cell r="F35" t="str">
            <v>Marin Co. Office of Education</v>
          </cell>
          <cell r="G35" t="str">
            <v>SanFrancisco</v>
          </cell>
          <cell r="H35" t="str">
            <v>Marin</v>
          </cell>
          <cell r="J35">
            <v>25</v>
          </cell>
          <cell r="K35" t="str">
            <v>9</v>
          </cell>
          <cell r="L35" t="str">
            <v>12</v>
          </cell>
          <cell r="N35" t="str">
            <v>Site_Based</v>
          </cell>
          <cell r="O35" t="str">
            <v>Conversion</v>
          </cell>
          <cell r="P35" t="str">
            <v>Locally</v>
          </cell>
          <cell r="Q35">
            <v>34943</v>
          </cell>
        </row>
        <row r="36">
          <cell r="A36">
            <v>10108</v>
          </cell>
          <cell r="B36" t="str">
            <v>North Oakland Community Charter School</v>
          </cell>
          <cell r="C36" t="str">
            <v>01612596117972</v>
          </cell>
          <cell r="D36" t="str">
            <v>302</v>
          </cell>
          <cell r="E36" t="str">
            <v>A-Active Member</v>
          </cell>
          <cell r="F36" t="str">
            <v>Oakland Unified</v>
          </cell>
          <cell r="G36" t="str">
            <v>SanFrancisco</v>
          </cell>
          <cell r="H36" t="str">
            <v>Alameda</v>
          </cell>
          <cell r="J36">
            <v>150</v>
          </cell>
          <cell r="K36" t="str">
            <v>K</v>
          </cell>
          <cell r="L36" t="str">
            <v>7</v>
          </cell>
          <cell r="N36" t="str">
            <v>Site_Based</v>
          </cell>
          <cell r="O36" t="str">
            <v>Startup</v>
          </cell>
          <cell r="P36" t="str">
            <v>Direct</v>
          </cell>
          <cell r="Q36">
            <v>36770</v>
          </cell>
        </row>
        <row r="37">
          <cell r="A37">
            <v>10109</v>
          </cell>
          <cell r="B37" t="str">
            <v>Monterey County Home Charter School</v>
          </cell>
          <cell r="C37" t="str">
            <v>27102722730232</v>
          </cell>
          <cell r="D37" t="str">
            <v>327</v>
          </cell>
          <cell r="E37" t="str">
            <v>A-Active Member</v>
          </cell>
          <cell r="F37" t="str">
            <v>Monterey Co. Office of Education</v>
          </cell>
          <cell r="G37" t="str">
            <v>SanFrancisco</v>
          </cell>
          <cell r="H37" t="str">
            <v>Monterey</v>
          </cell>
          <cell r="J37">
            <v>450</v>
          </cell>
          <cell r="K37" t="str">
            <v>K</v>
          </cell>
          <cell r="L37" t="str">
            <v>12</v>
          </cell>
          <cell r="N37" t="str">
            <v>Ind_Study</v>
          </cell>
          <cell r="O37" t="str">
            <v>Conversion</v>
          </cell>
          <cell r="P37" t="str">
            <v>Direct</v>
          </cell>
          <cell r="Q37">
            <v>36770</v>
          </cell>
        </row>
        <row r="38">
          <cell r="A38">
            <v>10110</v>
          </cell>
          <cell r="B38" t="str">
            <v>Santa Rosa Charter School</v>
          </cell>
          <cell r="C38" t="str">
            <v>49402536113278</v>
          </cell>
          <cell r="D38" t="str">
            <v>075</v>
          </cell>
          <cell r="E38" t="str">
            <v>S-Expired Member</v>
          </cell>
          <cell r="F38" t="str">
            <v>Santa Rosa Elementary</v>
          </cell>
          <cell r="G38" t="str">
            <v>SanFrancisco</v>
          </cell>
          <cell r="H38" t="str">
            <v>Sonoma</v>
          </cell>
          <cell r="J38">
            <v>193</v>
          </cell>
          <cell r="K38" t="str">
            <v>K</v>
          </cell>
          <cell r="L38" t="str">
            <v>8</v>
          </cell>
          <cell r="N38" t="str">
            <v>Site_Based</v>
          </cell>
          <cell r="O38" t="str">
            <v>Startup</v>
          </cell>
          <cell r="P38" t="str">
            <v>Direct</v>
          </cell>
          <cell r="Q38">
            <v>34712</v>
          </cell>
        </row>
        <row r="39">
          <cell r="A39">
            <v>10111</v>
          </cell>
          <cell r="B39" t="str">
            <v>Pathways Charter School</v>
          </cell>
          <cell r="C39" t="str">
            <v>49707306120588</v>
          </cell>
          <cell r="D39" t="str">
            <v>492</v>
          </cell>
          <cell r="E39" t="str">
            <v>S-Expired Member</v>
          </cell>
          <cell r="F39" t="str">
            <v>Harmony Union Elementary</v>
          </cell>
          <cell r="G39" t="str">
            <v>SanFrancisco</v>
          </cell>
          <cell r="H39" t="str">
            <v>Sonoma</v>
          </cell>
          <cell r="J39">
            <v>536</v>
          </cell>
          <cell r="K39" t="str">
            <v>K</v>
          </cell>
          <cell r="L39" t="str">
            <v>12</v>
          </cell>
          <cell r="N39" t="str">
            <v>Ind_Study</v>
          </cell>
          <cell r="O39" t="str">
            <v>Startup</v>
          </cell>
          <cell r="P39" t="str">
            <v>Direct</v>
          </cell>
          <cell r="Q39">
            <v>37502</v>
          </cell>
        </row>
        <row r="40">
          <cell r="A40">
            <v>10114</v>
          </cell>
          <cell r="B40" t="str">
            <v>Willow Creek Academy</v>
          </cell>
          <cell r="C40" t="str">
            <v>21654746118491</v>
          </cell>
          <cell r="D40" t="str">
            <v>351</v>
          </cell>
          <cell r="E40" t="str">
            <v>A-Active Member</v>
          </cell>
          <cell r="F40" t="str">
            <v>Sausalito Marin City</v>
          </cell>
          <cell r="G40" t="str">
            <v>SanFrancisco</v>
          </cell>
          <cell r="H40" t="str">
            <v>Marin</v>
          </cell>
          <cell r="J40">
            <v>177</v>
          </cell>
          <cell r="K40" t="str">
            <v>K</v>
          </cell>
          <cell r="L40" t="str">
            <v>8</v>
          </cell>
          <cell r="N40" t="str">
            <v>Site_Based</v>
          </cell>
          <cell r="O40" t="str">
            <v>Startup</v>
          </cell>
          <cell r="P40" t="str">
            <v>Locally</v>
          </cell>
          <cell r="Q40">
            <v>37135</v>
          </cell>
        </row>
        <row r="41">
          <cell r="A41">
            <v>10116</v>
          </cell>
          <cell r="B41" t="str">
            <v>Shearer Charter School</v>
          </cell>
          <cell r="C41" t="str">
            <v>28662666026934</v>
          </cell>
          <cell r="D41" t="str">
            <v>208</v>
          </cell>
          <cell r="E41" t="str">
            <v>X-Declined Membership</v>
          </cell>
          <cell r="F41" t="str">
            <v>Napa Valley Unified</v>
          </cell>
          <cell r="G41" t="str">
            <v>SanFrancisco</v>
          </cell>
          <cell r="H41" t="str">
            <v>Napa</v>
          </cell>
          <cell r="J41">
            <v>521</v>
          </cell>
          <cell r="K41" t="str">
            <v>K</v>
          </cell>
          <cell r="L41" t="str">
            <v>5</v>
          </cell>
          <cell r="N41" t="str">
            <v>Site_Based</v>
          </cell>
          <cell r="O41" t="str">
            <v>Conversion</v>
          </cell>
          <cell r="P41" t="str">
            <v>Locally</v>
          </cell>
          <cell r="Q41">
            <v>35886</v>
          </cell>
        </row>
        <row r="42">
          <cell r="A42">
            <v>10117</v>
          </cell>
          <cell r="B42" t="str">
            <v>Oakland Military Institute, College Preparatory Academy</v>
          </cell>
          <cell r="C42" t="str">
            <v>01612590130617</v>
          </cell>
          <cell r="D42" t="str">
            <v>349</v>
          </cell>
          <cell r="E42" t="str">
            <v>A-Active Member</v>
          </cell>
          <cell r="F42" t="str">
            <v>Oakland Unified</v>
          </cell>
          <cell r="G42" t="str">
            <v>SanFrancisco</v>
          </cell>
          <cell r="H42" t="str">
            <v>Alameda</v>
          </cell>
          <cell r="J42">
            <v>610</v>
          </cell>
          <cell r="K42" t="str">
            <v>6</v>
          </cell>
          <cell r="L42" t="str">
            <v>12</v>
          </cell>
          <cell r="N42" t="str">
            <v>Site_Based</v>
          </cell>
          <cell r="O42" t="str">
            <v>Startup</v>
          </cell>
          <cell r="P42" t="str">
            <v>Direct</v>
          </cell>
          <cell r="Q42">
            <v>37116</v>
          </cell>
        </row>
        <row r="43">
          <cell r="A43">
            <v>10118</v>
          </cell>
          <cell r="B43" t="str">
            <v>Lake County International Charter School (LCICS)</v>
          </cell>
          <cell r="C43" t="str">
            <v>17640550108340</v>
          </cell>
          <cell r="D43" t="str">
            <v>681</v>
          </cell>
          <cell r="E43" t="str">
            <v>A-Active Member</v>
          </cell>
          <cell r="F43" t="str">
            <v>Middletown Unified</v>
          </cell>
          <cell r="G43" t="str">
            <v>SanFrancisco</v>
          </cell>
          <cell r="H43" t="str">
            <v>Lake</v>
          </cell>
          <cell r="J43">
            <v>101</v>
          </cell>
          <cell r="K43" t="str">
            <v>K</v>
          </cell>
          <cell r="L43" t="str">
            <v>8</v>
          </cell>
          <cell r="N43" t="str">
            <v>Site_Based</v>
          </cell>
          <cell r="O43" t="str">
            <v>Startup</v>
          </cell>
          <cell r="P43" t="str">
            <v>Direct</v>
          </cell>
          <cell r="Q43">
            <v>38596</v>
          </cell>
        </row>
        <row r="44">
          <cell r="A44">
            <v>10119</v>
          </cell>
          <cell r="B44" t="str">
            <v>Mark West Charter School</v>
          </cell>
          <cell r="C44" t="str">
            <v>49708050105890</v>
          </cell>
          <cell r="D44" t="str">
            <v>616</v>
          </cell>
          <cell r="E44" t="str">
            <v>A-Active Member</v>
          </cell>
          <cell r="F44" t="str">
            <v>Mark West Union Elementary</v>
          </cell>
          <cell r="G44" t="str">
            <v>SanFrancisco</v>
          </cell>
          <cell r="H44" t="str">
            <v>Sonoma</v>
          </cell>
          <cell r="J44">
            <v>127</v>
          </cell>
          <cell r="K44" t="str">
            <v>K</v>
          </cell>
          <cell r="L44" t="str">
            <v>8</v>
          </cell>
          <cell r="N44" t="str">
            <v>Site_Based</v>
          </cell>
          <cell r="O44" t="str">
            <v>Startup</v>
          </cell>
          <cell r="P44" t="str">
            <v>Direct</v>
          </cell>
          <cell r="Q44">
            <v>38229</v>
          </cell>
        </row>
        <row r="45">
          <cell r="A45">
            <v>10120</v>
          </cell>
          <cell r="B45" t="str">
            <v>River Oak Charter School</v>
          </cell>
          <cell r="C45" t="str">
            <v>23656150115055</v>
          </cell>
          <cell r="D45" t="str">
            <v>910</v>
          </cell>
          <cell r="E45" t="str">
            <v>A-Active Member</v>
          </cell>
          <cell r="F45" t="str">
            <v>Ukiah Unified</v>
          </cell>
          <cell r="G45" t="str">
            <v>SanFrancisco</v>
          </cell>
          <cell r="H45" t="str">
            <v>Mendocino</v>
          </cell>
          <cell r="J45">
            <v>218</v>
          </cell>
          <cell r="K45" t="str">
            <v>K</v>
          </cell>
          <cell r="L45" t="str">
            <v>8</v>
          </cell>
          <cell r="N45" t="str">
            <v>Site_Based</v>
          </cell>
          <cell r="O45" t="str">
            <v>Startup</v>
          </cell>
          <cell r="P45" t="str">
            <v>Direct</v>
          </cell>
          <cell r="Q45">
            <v>39264</v>
          </cell>
        </row>
        <row r="46">
          <cell r="A46">
            <v>10181</v>
          </cell>
          <cell r="B46" t="str">
            <v>CiviCorps Elementary School</v>
          </cell>
          <cell r="C46" t="str">
            <v>01612590130518</v>
          </cell>
          <cell r="D46" t="str">
            <v>099</v>
          </cell>
          <cell r="E46" t="str">
            <v>S-Expired Member</v>
          </cell>
          <cell r="F46" t="str">
            <v>Oakland Unified</v>
          </cell>
          <cell r="G46" t="str">
            <v>SanFrancisco</v>
          </cell>
          <cell r="H46" t="str">
            <v>Alameda</v>
          </cell>
          <cell r="J46">
            <v>167</v>
          </cell>
          <cell r="K46" t="str">
            <v>K</v>
          </cell>
          <cell r="L46" t="str">
            <v>5</v>
          </cell>
          <cell r="N46" t="str">
            <v>Site_Based</v>
          </cell>
          <cell r="O46" t="str">
            <v>Startup</v>
          </cell>
          <cell r="P46" t="str">
            <v>Direct</v>
          </cell>
          <cell r="Q46">
            <v>35309</v>
          </cell>
        </row>
        <row r="47">
          <cell r="A47">
            <v>10187</v>
          </cell>
          <cell r="B47" t="str">
            <v>Bullis Charter School</v>
          </cell>
          <cell r="C47" t="str">
            <v>43104390106534</v>
          </cell>
          <cell r="D47" t="str">
            <v>615</v>
          </cell>
          <cell r="E47" t="str">
            <v>A-Active Member</v>
          </cell>
          <cell r="F47" t="str">
            <v>Santa Clara Co. Off. of Education</v>
          </cell>
          <cell r="G47" t="str">
            <v>SanFrancisco</v>
          </cell>
          <cell r="H47" t="str">
            <v>SantaClara</v>
          </cell>
          <cell r="J47">
            <v>400</v>
          </cell>
          <cell r="K47" t="str">
            <v>K</v>
          </cell>
          <cell r="L47" t="str">
            <v>6</v>
          </cell>
          <cell r="N47" t="str">
            <v>Site_Based</v>
          </cell>
          <cell r="O47" t="str">
            <v>Startup</v>
          </cell>
          <cell r="P47" t="str">
            <v>Direct</v>
          </cell>
          <cell r="Q47">
            <v>38222</v>
          </cell>
        </row>
        <row r="48">
          <cell r="A48">
            <v>10252</v>
          </cell>
          <cell r="B48" t="str">
            <v>Woodland Star Charter School</v>
          </cell>
          <cell r="C48" t="str">
            <v>49709530105866</v>
          </cell>
          <cell r="D48" t="str">
            <v>613</v>
          </cell>
          <cell r="E48" t="str">
            <v>A-Active Member</v>
          </cell>
          <cell r="F48" t="str">
            <v>Sonoma Valley Unified</v>
          </cell>
          <cell r="G48" t="str">
            <v>SanFrancisco</v>
          </cell>
          <cell r="H48" t="str">
            <v>Sonoma</v>
          </cell>
          <cell r="J48">
            <v>205</v>
          </cell>
          <cell r="K48" t="str">
            <v>K</v>
          </cell>
          <cell r="L48" t="str">
            <v>8</v>
          </cell>
          <cell r="N48" t="str">
            <v>Site_Based</v>
          </cell>
          <cell r="O48" t="str">
            <v>Startup</v>
          </cell>
          <cell r="P48" t="str">
            <v>Direct</v>
          </cell>
          <cell r="Q48">
            <v>38224</v>
          </cell>
        </row>
        <row r="49">
          <cell r="A49">
            <v>10254</v>
          </cell>
          <cell r="B49" t="str">
            <v>Pacific Collegiate School</v>
          </cell>
          <cell r="C49" t="str">
            <v>44104474430252</v>
          </cell>
          <cell r="D49" t="str">
            <v>210</v>
          </cell>
          <cell r="E49" t="str">
            <v>A-Active Member</v>
          </cell>
          <cell r="F49" t="str">
            <v>Santa Cruz Co. Off. of Education</v>
          </cell>
          <cell r="G49" t="str">
            <v>SanFrancisco</v>
          </cell>
          <cell r="H49" t="str">
            <v>SantaCruz</v>
          </cell>
          <cell r="J49">
            <v>480</v>
          </cell>
          <cell r="K49" t="str">
            <v>7</v>
          </cell>
          <cell r="L49" t="str">
            <v>12</v>
          </cell>
          <cell r="N49" t="str">
            <v>Site_Based</v>
          </cell>
          <cell r="O49" t="str">
            <v>Startup</v>
          </cell>
          <cell r="P49" t="str">
            <v>Direct</v>
          </cell>
          <cell r="Q49">
            <v>36416</v>
          </cell>
        </row>
        <row r="50">
          <cell r="A50">
            <v>10255</v>
          </cell>
          <cell r="B50" t="str">
            <v>Pacific Community Charter School</v>
          </cell>
          <cell r="C50" t="str">
            <v>23655576116669</v>
          </cell>
          <cell r="D50" t="str">
            <v>192</v>
          </cell>
          <cell r="E50" t="str">
            <v>A-Active Member</v>
          </cell>
          <cell r="F50" t="str">
            <v>Arena Union Elementary</v>
          </cell>
          <cell r="G50" t="str">
            <v>SanFrancisco</v>
          </cell>
          <cell r="H50" t="str">
            <v>Mendocino</v>
          </cell>
          <cell r="J50">
            <v>97</v>
          </cell>
          <cell r="K50" t="str">
            <v>K</v>
          </cell>
          <cell r="L50" t="str">
            <v>12</v>
          </cell>
          <cell r="N50" t="str">
            <v>Site_Based</v>
          </cell>
          <cell r="O50" t="str">
            <v>Startup</v>
          </cell>
          <cell r="P50" t="str">
            <v>Direct</v>
          </cell>
          <cell r="Q50">
            <v>36402</v>
          </cell>
        </row>
        <row r="51">
          <cell r="A51">
            <v>10256</v>
          </cell>
          <cell r="B51" t="str">
            <v>The Village Charter School</v>
          </cell>
          <cell r="C51" t="str">
            <v>49753580114934</v>
          </cell>
          <cell r="D51" t="str">
            <v>912</v>
          </cell>
          <cell r="E51" t="str">
            <v>A-Active Member</v>
          </cell>
          <cell r="F51" t="str">
            <v>Windsor Unified</v>
          </cell>
          <cell r="G51" t="str">
            <v>SanFrancisco</v>
          </cell>
          <cell r="H51" t="str">
            <v>Sonoma</v>
          </cell>
          <cell r="J51">
            <v>53</v>
          </cell>
          <cell r="K51" t="str">
            <v>K</v>
          </cell>
          <cell r="L51" t="str">
            <v>6</v>
          </cell>
          <cell r="N51" t="str">
            <v>Site_Based</v>
          </cell>
          <cell r="O51" t="str">
            <v>Startup</v>
          </cell>
          <cell r="P51" t="str">
            <v>Direct</v>
          </cell>
          <cell r="Q51">
            <v>39323</v>
          </cell>
        </row>
        <row r="52">
          <cell r="A52">
            <v>10257</v>
          </cell>
          <cell r="B52" t="str">
            <v>Phillips-Edison Partnership School</v>
          </cell>
          <cell r="C52" t="str">
            <v>28662666026900</v>
          </cell>
          <cell r="D52" t="str">
            <v>137</v>
          </cell>
          <cell r="E52" t="str">
            <v>S-Expired Member</v>
          </cell>
          <cell r="F52" t="str">
            <v>Napa Valley Unified</v>
          </cell>
          <cell r="G52" t="str">
            <v>SanFrancisco</v>
          </cell>
          <cell r="H52" t="str">
            <v>Napa</v>
          </cell>
          <cell r="J52">
            <v>577</v>
          </cell>
          <cell r="K52" t="str">
            <v>K</v>
          </cell>
          <cell r="L52" t="str">
            <v>6</v>
          </cell>
          <cell r="N52" t="str">
            <v>Site_Based</v>
          </cell>
          <cell r="O52" t="str">
            <v>Conversion</v>
          </cell>
          <cell r="P52" t="str">
            <v>Locally</v>
          </cell>
          <cell r="Q52">
            <v>36038</v>
          </cell>
        </row>
        <row r="53">
          <cell r="A53">
            <v>10258</v>
          </cell>
          <cell r="B53" t="str">
            <v>Watsonville Charter School of the Arts</v>
          </cell>
          <cell r="C53" t="str">
            <v>44697996119077</v>
          </cell>
          <cell r="D53" t="str">
            <v>373</v>
          </cell>
          <cell r="E53" t="str">
            <v>A-Active Member</v>
          </cell>
          <cell r="F53" t="str">
            <v>Pajaro Valley Joint Unified</v>
          </cell>
          <cell r="G53" t="str">
            <v>SanFrancisco</v>
          </cell>
          <cell r="H53" t="str">
            <v>SantaCruz</v>
          </cell>
          <cell r="J53">
            <v>268</v>
          </cell>
          <cell r="K53" t="str">
            <v>K</v>
          </cell>
          <cell r="L53" t="str">
            <v>8</v>
          </cell>
          <cell r="N53" t="str">
            <v>Site_Based</v>
          </cell>
          <cell r="O53" t="str">
            <v>Startup</v>
          </cell>
          <cell r="P53" t="str">
            <v>Locally</v>
          </cell>
          <cell r="Q53">
            <v>37130</v>
          </cell>
        </row>
        <row r="54">
          <cell r="A54">
            <v>10259</v>
          </cell>
          <cell r="B54" t="str">
            <v>San Carlos Charter Learning Center</v>
          </cell>
          <cell r="C54" t="str">
            <v>41690216112213</v>
          </cell>
          <cell r="D54" t="str">
            <v>001</v>
          </cell>
          <cell r="E54" t="str">
            <v>A-Active Member</v>
          </cell>
          <cell r="F54" t="str">
            <v>San Carlos Elementary</v>
          </cell>
          <cell r="G54" t="str">
            <v>SanFrancisco</v>
          </cell>
          <cell r="H54" t="str">
            <v>SanMateo</v>
          </cell>
          <cell r="J54">
            <v>292</v>
          </cell>
          <cell r="K54" t="str">
            <v>K</v>
          </cell>
          <cell r="L54" t="str">
            <v>8</v>
          </cell>
          <cell r="N54" t="str">
            <v>Site_Based</v>
          </cell>
          <cell r="O54" t="str">
            <v>Startup</v>
          </cell>
          <cell r="P54" t="str">
            <v>Direct</v>
          </cell>
          <cell r="Q54">
            <v>33845</v>
          </cell>
        </row>
        <row r="55">
          <cell r="A55">
            <v>10635</v>
          </cell>
          <cell r="B55" t="str">
            <v>Learning for Life Charter School</v>
          </cell>
          <cell r="C55" t="str">
            <v>27660922730240</v>
          </cell>
          <cell r="D55" t="str">
            <v>362</v>
          </cell>
          <cell r="E55" t="str">
            <v>B-Denied or Suspended</v>
          </cell>
          <cell r="F55" t="str">
            <v>Monterey Peninsula Unified</v>
          </cell>
          <cell r="G55" t="str">
            <v>SanFrancisco</v>
          </cell>
          <cell r="H55" t="str">
            <v>Monterey</v>
          </cell>
          <cell r="J55">
            <v>225</v>
          </cell>
          <cell r="K55" t="str">
            <v>7</v>
          </cell>
          <cell r="L55" t="str">
            <v>12</v>
          </cell>
          <cell r="N55" t="str">
            <v>Ind_Study</v>
          </cell>
          <cell r="O55" t="str">
            <v>Startup</v>
          </cell>
          <cell r="P55" t="str">
            <v>Direct</v>
          </cell>
          <cell r="Q55">
            <v>37469</v>
          </cell>
        </row>
        <row r="56">
          <cell r="A56">
            <v>10636</v>
          </cell>
          <cell r="B56" t="str">
            <v>Sartorette Charter Elementary School</v>
          </cell>
          <cell r="C56" t="str">
            <v>43693856046494</v>
          </cell>
          <cell r="D56" t="str">
            <v>497</v>
          </cell>
          <cell r="E56" t="str">
            <v>X-Declined Membership</v>
          </cell>
          <cell r="F56" t="str">
            <v>Cambrian Elementary</v>
          </cell>
          <cell r="G56" t="str">
            <v>SanFrancisco</v>
          </cell>
          <cell r="H56" t="str">
            <v>SantaClara</v>
          </cell>
          <cell r="J56">
            <v>448</v>
          </cell>
          <cell r="K56" t="str">
            <v>K</v>
          </cell>
          <cell r="L56" t="str">
            <v>5</v>
          </cell>
          <cell r="N56" t="str">
            <v>Site_Based</v>
          </cell>
          <cell r="O56" t="str">
            <v>Conversion</v>
          </cell>
          <cell r="P56" t="str">
            <v>Locally</v>
          </cell>
          <cell r="Q56">
            <v>37495</v>
          </cell>
        </row>
        <row r="57">
          <cell r="A57">
            <v>10639</v>
          </cell>
          <cell r="B57" t="str">
            <v>Arundel School</v>
          </cell>
          <cell r="C57" t="str">
            <v>41690216044721</v>
          </cell>
          <cell r="D57" t="str">
            <v>348</v>
          </cell>
          <cell r="E57" t="str">
            <v>X-Declined Membership</v>
          </cell>
          <cell r="F57" t="str">
            <v>San Carlos Elementary</v>
          </cell>
          <cell r="G57" t="str">
            <v>SanFrancisco</v>
          </cell>
          <cell r="H57" t="str">
            <v>SanMateo</v>
          </cell>
          <cell r="J57">
            <v>405</v>
          </cell>
          <cell r="K57" t="str">
            <v>K</v>
          </cell>
          <cell r="L57" t="str">
            <v>4</v>
          </cell>
          <cell r="N57" t="str">
            <v>Site_Based</v>
          </cell>
          <cell r="O57" t="str">
            <v>Conversion</v>
          </cell>
          <cell r="P57" t="str">
            <v>Locally</v>
          </cell>
          <cell r="Q57">
            <v>36774</v>
          </cell>
        </row>
        <row r="58">
          <cell r="A58">
            <v>10641</v>
          </cell>
          <cell r="B58" t="str">
            <v>Ivy Academia Charter School</v>
          </cell>
          <cell r="C58" t="str">
            <v>19647330106351</v>
          </cell>
          <cell r="D58" t="str">
            <v>619</v>
          </cell>
          <cell r="E58" t="str">
            <v>A-Active Member</v>
          </cell>
          <cell r="F58" t="str">
            <v>Los Angeles Unified</v>
          </cell>
          <cell r="G58" t="str">
            <v>Los_Angeles</v>
          </cell>
          <cell r="H58" t="str">
            <v>LosAngeles</v>
          </cell>
          <cell r="J58">
            <v>395</v>
          </cell>
          <cell r="K58" t="str">
            <v>K</v>
          </cell>
          <cell r="L58" t="str">
            <v>9</v>
          </cell>
          <cell r="N58" t="str">
            <v>Site_Based</v>
          </cell>
          <cell r="O58" t="str">
            <v>Startup</v>
          </cell>
          <cell r="P58" t="str">
            <v>Direct</v>
          </cell>
          <cell r="Q58">
            <v>38237</v>
          </cell>
        </row>
        <row r="59">
          <cell r="A59">
            <v>10652</v>
          </cell>
          <cell r="B59" t="str">
            <v>Bay Area School of Enterprise</v>
          </cell>
          <cell r="C59" t="str">
            <v>01611190130625</v>
          </cell>
          <cell r="D59" t="str">
            <v>398</v>
          </cell>
          <cell r="E59" t="str">
            <v>A-Active Member</v>
          </cell>
          <cell r="F59" t="str">
            <v>Alameda City Unified</v>
          </cell>
          <cell r="G59" t="str">
            <v>SanFrancisco</v>
          </cell>
          <cell r="H59" t="str">
            <v>Alameda</v>
          </cell>
          <cell r="J59">
            <v>125</v>
          </cell>
          <cell r="K59" t="str">
            <v>9</v>
          </cell>
          <cell r="L59" t="str">
            <v>12</v>
          </cell>
          <cell r="N59" t="str">
            <v>Site_Based</v>
          </cell>
          <cell r="O59" t="str">
            <v>Startup</v>
          </cell>
          <cell r="P59" t="str">
            <v>Direct</v>
          </cell>
          <cell r="Q59">
            <v>37138</v>
          </cell>
        </row>
        <row r="60">
          <cell r="A60">
            <v>10653</v>
          </cell>
          <cell r="B60" t="str">
            <v>Oakland School for the Arts</v>
          </cell>
          <cell r="C60" t="str">
            <v>01612593030772</v>
          </cell>
          <cell r="D60" t="str">
            <v>340</v>
          </cell>
          <cell r="E60" t="str">
            <v>A-Active Member</v>
          </cell>
          <cell r="F60" t="str">
            <v>Oakland Unified</v>
          </cell>
          <cell r="G60" t="str">
            <v>SanFrancisco</v>
          </cell>
          <cell r="H60" t="str">
            <v>Alameda</v>
          </cell>
          <cell r="J60">
            <v>510</v>
          </cell>
          <cell r="K60" t="str">
            <v>6</v>
          </cell>
          <cell r="L60" t="str">
            <v>12</v>
          </cell>
          <cell r="N60" t="str">
            <v>Site_Based</v>
          </cell>
          <cell r="O60" t="str">
            <v>Startup</v>
          </cell>
          <cell r="P60" t="str">
            <v>Direct</v>
          </cell>
          <cell r="Q60">
            <v>37500</v>
          </cell>
        </row>
        <row r="61">
          <cell r="A61">
            <v>10654</v>
          </cell>
          <cell r="B61" t="str">
            <v>Piner-Olivet Charter School</v>
          </cell>
          <cell r="C61" t="str">
            <v>49708706113492</v>
          </cell>
          <cell r="D61" t="str">
            <v>098</v>
          </cell>
          <cell r="E61" t="str">
            <v>A-Active Member</v>
          </cell>
          <cell r="F61" t="str">
            <v>Piner-Olivet Union Elementary</v>
          </cell>
          <cell r="G61" t="str">
            <v>SanFrancisco</v>
          </cell>
          <cell r="H61" t="str">
            <v>Sonoma</v>
          </cell>
          <cell r="J61">
            <v>200</v>
          </cell>
          <cell r="K61" t="str">
            <v>6</v>
          </cell>
          <cell r="L61" t="str">
            <v>8</v>
          </cell>
          <cell r="N61" t="str">
            <v>Site_Based</v>
          </cell>
          <cell r="O61" t="str">
            <v>Startup</v>
          </cell>
          <cell r="P61" t="str">
            <v>Direct</v>
          </cell>
          <cell r="Q61">
            <v>35311</v>
          </cell>
        </row>
        <row r="62">
          <cell r="A62">
            <v>10655</v>
          </cell>
          <cell r="B62" t="str">
            <v>Antioch Charter Academy</v>
          </cell>
          <cell r="C62" t="str">
            <v>07616486115703</v>
          </cell>
          <cell r="D62" t="str">
            <v>143</v>
          </cell>
          <cell r="E62" t="str">
            <v>A-Active Member</v>
          </cell>
          <cell r="F62" t="str">
            <v>Antioch Unified</v>
          </cell>
          <cell r="G62" t="str">
            <v>SanFrancisco</v>
          </cell>
          <cell r="H62" t="str">
            <v>ContraCosta</v>
          </cell>
          <cell r="J62">
            <v>192</v>
          </cell>
          <cell r="K62" t="str">
            <v>K</v>
          </cell>
          <cell r="L62" t="str">
            <v>8</v>
          </cell>
          <cell r="N62" t="str">
            <v>Site_Based</v>
          </cell>
          <cell r="O62" t="str">
            <v>Startup</v>
          </cell>
          <cell r="P62" t="str">
            <v>Direct</v>
          </cell>
          <cell r="Q62">
            <v>36047</v>
          </cell>
        </row>
        <row r="63">
          <cell r="A63">
            <v>10656</v>
          </cell>
          <cell r="B63" t="str">
            <v>Mattole Valley Charter School</v>
          </cell>
          <cell r="C63" t="str">
            <v>12753821230135</v>
          </cell>
          <cell r="D63" t="str">
            <v>159</v>
          </cell>
          <cell r="E63" t="str">
            <v>A-Active Member</v>
          </cell>
          <cell r="F63" t="str">
            <v>Mattole Unified</v>
          </cell>
          <cell r="G63" t="str">
            <v>SanFrancisco</v>
          </cell>
          <cell r="H63" t="str">
            <v>Humbolt</v>
          </cell>
          <cell r="J63">
            <v>900</v>
          </cell>
          <cell r="K63" t="str">
            <v>K</v>
          </cell>
          <cell r="L63" t="str">
            <v>12</v>
          </cell>
          <cell r="N63" t="str">
            <v>Ind_Study</v>
          </cell>
          <cell r="O63" t="str">
            <v>Startup</v>
          </cell>
          <cell r="P63" t="str">
            <v>Locally</v>
          </cell>
          <cell r="Q63">
            <v>36049</v>
          </cell>
        </row>
        <row r="64">
          <cell r="A64">
            <v>10657</v>
          </cell>
          <cell r="B64" t="str">
            <v>Novato Charter School</v>
          </cell>
          <cell r="C64" t="str">
            <v>21654176113229</v>
          </cell>
          <cell r="D64" t="str">
            <v>089</v>
          </cell>
          <cell r="E64" t="str">
            <v>A-Active Member</v>
          </cell>
          <cell r="F64" t="str">
            <v>Novato Unified</v>
          </cell>
          <cell r="G64" t="str">
            <v>SanFrancisco</v>
          </cell>
          <cell r="H64" t="str">
            <v>Marin</v>
          </cell>
          <cell r="J64">
            <v>240</v>
          </cell>
          <cell r="K64" t="str">
            <v>K</v>
          </cell>
          <cell r="L64" t="str">
            <v>8</v>
          </cell>
          <cell r="N64" t="str">
            <v>Site_Based</v>
          </cell>
          <cell r="O64" t="str">
            <v>Startup</v>
          </cell>
          <cell r="P64" t="str">
            <v>Direct</v>
          </cell>
          <cell r="Q64">
            <v>35286</v>
          </cell>
        </row>
        <row r="65">
          <cell r="A65">
            <v>10658</v>
          </cell>
          <cell r="B65" t="str">
            <v>Cali Calmecac Charter School</v>
          </cell>
          <cell r="C65" t="str">
            <v>49753586052369</v>
          </cell>
          <cell r="D65" t="str">
            <v>162</v>
          </cell>
          <cell r="E65" t="str">
            <v>P-Prospect Member</v>
          </cell>
          <cell r="F65" t="str">
            <v>Windsor Unified</v>
          </cell>
          <cell r="G65" t="str">
            <v>SanFrancisco</v>
          </cell>
          <cell r="H65" t="str">
            <v>Sonoma</v>
          </cell>
          <cell r="J65">
            <v>982</v>
          </cell>
          <cell r="K65" t="str">
            <v>K</v>
          </cell>
          <cell r="L65" t="str">
            <v>8</v>
          </cell>
          <cell r="N65" t="str">
            <v>Site_Based</v>
          </cell>
          <cell r="O65" t="str">
            <v>Conversion</v>
          </cell>
          <cell r="P65" t="str">
            <v>Locally</v>
          </cell>
          <cell r="Q65">
            <v>36045</v>
          </cell>
        </row>
        <row r="66">
          <cell r="A66">
            <v>10659</v>
          </cell>
          <cell r="B66" t="str">
            <v>Cypress Charter High School</v>
          </cell>
          <cell r="C66" t="str">
            <v>44697650100305</v>
          </cell>
          <cell r="D66" t="str">
            <v>512</v>
          </cell>
          <cell r="E66" t="str">
            <v>A-Active Member</v>
          </cell>
          <cell r="F66" t="str">
            <v>Live Oak Elementary</v>
          </cell>
          <cell r="G66" t="str">
            <v>SanFrancisco</v>
          </cell>
          <cell r="H66" t="str">
            <v>SantaCruz</v>
          </cell>
          <cell r="J66">
            <v>133</v>
          </cell>
          <cell r="K66" t="str">
            <v>9</v>
          </cell>
          <cell r="L66" t="str">
            <v>12</v>
          </cell>
          <cell r="N66" t="str">
            <v>Site_Based</v>
          </cell>
          <cell r="O66" t="str">
            <v>Startup</v>
          </cell>
          <cell r="P66" t="str">
            <v>Locally</v>
          </cell>
          <cell r="Q66">
            <v>37860</v>
          </cell>
        </row>
        <row r="67">
          <cell r="A67">
            <v>10660</v>
          </cell>
          <cell r="B67" t="str">
            <v>Oakland Unity High School</v>
          </cell>
          <cell r="C67" t="str">
            <v>01612590100065</v>
          </cell>
          <cell r="D67" t="str">
            <v>510</v>
          </cell>
          <cell r="E67" t="str">
            <v>A-Active Member</v>
          </cell>
          <cell r="F67" t="str">
            <v>Oakland Unified</v>
          </cell>
          <cell r="G67" t="str">
            <v>SanFrancisco</v>
          </cell>
          <cell r="H67" t="str">
            <v>Alameda</v>
          </cell>
          <cell r="J67">
            <v>225</v>
          </cell>
          <cell r="K67" t="str">
            <v>9</v>
          </cell>
          <cell r="L67" t="str">
            <v>12</v>
          </cell>
          <cell r="N67" t="str">
            <v>Site_Based</v>
          </cell>
          <cell r="O67" t="str">
            <v>Startup</v>
          </cell>
          <cell r="P67" t="str">
            <v>Direct</v>
          </cell>
          <cell r="Q67">
            <v>37803</v>
          </cell>
        </row>
        <row r="68">
          <cell r="A68">
            <v>10661</v>
          </cell>
          <cell r="B68" t="str">
            <v>Five Keys Charter School</v>
          </cell>
          <cell r="C68" t="str">
            <v>38684780101774</v>
          </cell>
          <cell r="D68" t="str">
            <v>567</v>
          </cell>
          <cell r="E68" t="str">
            <v>A-Active Member</v>
          </cell>
          <cell r="F68" t="str">
            <v>San Francisco Unified</v>
          </cell>
          <cell r="G68" t="str">
            <v>SanFrancisco</v>
          </cell>
          <cell r="H68" t="str">
            <v>SanFrancisco</v>
          </cell>
          <cell r="J68">
            <v>250</v>
          </cell>
          <cell r="K68" t="str">
            <v>9</v>
          </cell>
          <cell r="L68" t="str">
            <v>12</v>
          </cell>
          <cell r="N68" t="str">
            <v>Site_Based</v>
          </cell>
          <cell r="O68" t="str">
            <v>Startup</v>
          </cell>
          <cell r="P68" t="str">
            <v>Direct</v>
          </cell>
          <cell r="Q68">
            <v>37866</v>
          </cell>
        </row>
        <row r="69">
          <cell r="A69">
            <v>10663</v>
          </cell>
          <cell r="B69" t="str">
            <v>Escuela Popular Accelerated Family Learning Center (High School)</v>
          </cell>
          <cell r="C69" t="str">
            <v>43694274330726</v>
          </cell>
          <cell r="D69" t="str">
            <v>502</v>
          </cell>
          <cell r="E69" t="str">
            <v>A-Active Member</v>
          </cell>
          <cell r="F69" t="str">
            <v>East Side Union High</v>
          </cell>
          <cell r="G69" t="str">
            <v>SanFrancisco</v>
          </cell>
          <cell r="H69" t="str">
            <v>SantaClara</v>
          </cell>
          <cell r="J69">
            <v>79</v>
          </cell>
          <cell r="K69" t="str">
            <v>K</v>
          </cell>
          <cell r="L69" t="str">
            <v>12</v>
          </cell>
          <cell r="N69" t="str">
            <v>Site_Based</v>
          </cell>
          <cell r="O69" t="str">
            <v>Conversion</v>
          </cell>
          <cell r="P69" t="str">
            <v>Direct</v>
          </cell>
          <cell r="Q69">
            <v>37495</v>
          </cell>
        </row>
        <row r="70">
          <cell r="A70">
            <v>10664</v>
          </cell>
          <cell r="B70" t="str">
            <v>Heather School</v>
          </cell>
          <cell r="C70" t="str">
            <v>41690216044754</v>
          </cell>
          <cell r="D70" t="str">
            <v>259</v>
          </cell>
          <cell r="E70" t="str">
            <v>X-Declined Membership</v>
          </cell>
          <cell r="F70" t="str">
            <v>San Carlos Elementary</v>
          </cell>
          <cell r="G70" t="str">
            <v>SanFrancisco</v>
          </cell>
          <cell r="H70" t="str">
            <v>SanMateo</v>
          </cell>
          <cell r="J70">
            <v>356</v>
          </cell>
          <cell r="K70" t="str">
            <v>K</v>
          </cell>
          <cell r="L70" t="str">
            <v>4</v>
          </cell>
          <cell r="N70" t="str">
            <v>Site_Based</v>
          </cell>
          <cell r="O70" t="str">
            <v>Conversion</v>
          </cell>
          <cell r="P70" t="str">
            <v>Locally</v>
          </cell>
          <cell r="Q70">
            <v>36410</v>
          </cell>
        </row>
        <row r="71">
          <cell r="A71">
            <v>10665</v>
          </cell>
          <cell r="B71" t="str">
            <v>Farnham Elementary School</v>
          </cell>
          <cell r="C71" t="str">
            <v>43693856046452</v>
          </cell>
          <cell r="D71" t="str">
            <v>574</v>
          </cell>
          <cell r="E71" t="str">
            <v>X-Declined Membership</v>
          </cell>
          <cell r="F71" t="str">
            <v>Cambrian Elementary</v>
          </cell>
          <cell r="G71" t="str">
            <v>SanFrancisco</v>
          </cell>
          <cell r="H71" t="str">
            <v>SantaClara</v>
          </cell>
          <cell r="J71">
            <v>387</v>
          </cell>
          <cell r="K71" t="str">
            <v>K</v>
          </cell>
          <cell r="L71" t="str">
            <v>5</v>
          </cell>
          <cell r="N71" t="str">
            <v>Site_Based</v>
          </cell>
          <cell r="O71" t="str">
            <v>Conversion</v>
          </cell>
          <cell r="P71" t="str">
            <v>Locally</v>
          </cell>
          <cell r="Q71">
            <v>37859</v>
          </cell>
        </row>
        <row r="72">
          <cell r="A72">
            <v>10666</v>
          </cell>
          <cell r="B72" t="str">
            <v>Charter School of Morgan Hill</v>
          </cell>
          <cell r="C72" t="str">
            <v>43695836118541</v>
          </cell>
          <cell r="D72" t="str">
            <v>363</v>
          </cell>
          <cell r="E72" t="str">
            <v>A-Active Member</v>
          </cell>
          <cell r="F72" t="str">
            <v>Morgan Hill Unified</v>
          </cell>
          <cell r="G72" t="str">
            <v>SanFrancisco</v>
          </cell>
          <cell r="H72" t="str">
            <v>SantaClara</v>
          </cell>
          <cell r="J72">
            <v>520</v>
          </cell>
          <cell r="K72" t="str">
            <v>K</v>
          </cell>
          <cell r="L72" t="str">
            <v>8</v>
          </cell>
          <cell r="N72" t="str">
            <v>Site_Based</v>
          </cell>
          <cell r="O72" t="str">
            <v>Startup</v>
          </cell>
          <cell r="P72" t="str">
            <v>Direct</v>
          </cell>
          <cell r="Q72">
            <v>37131</v>
          </cell>
        </row>
        <row r="73">
          <cell r="A73">
            <v>10667</v>
          </cell>
          <cell r="B73" t="str">
            <v>SunRidge Charter School</v>
          </cell>
          <cell r="C73" t="str">
            <v>49709614930350</v>
          </cell>
          <cell r="D73" t="str">
            <v>481</v>
          </cell>
          <cell r="E73" t="str">
            <v>S-Expired Member</v>
          </cell>
          <cell r="F73" t="str">
            <v>Twin Hills Union Elementary</v>
          </cell>
          <cell r="G73" t="str">
            <v>SanFrancisco</v>
          </cell>
          <cell r="H73" t="str">
            <v>Sonoma</v>
          </cell>
          <cell r="J73">
            <v>174</v>
          </cell>
          <cell r="K73" t="str">
            <v>K</v>
          </cell>
          <cell r="L73" t="str">
            <v>8</v>
          </cell>
          <cell r="N73" t="str">
            <v>Site_Based</v>
          </cell>
          <cell r="O73" t="str">
            <v>Startup</v>
          </cell>
          <cell r="P73" t="str">
            <v>Locally</v>
          </cell>
          <cell r="Q73">
            <v>37496</v>
          </cell>
        </row>
        <row r="74">
          <cell r="A74">
            <v>10668</v>
          </cell>
          <cell r="B74" t="str">
            <v>LPS College Park</v>
          </cell>
          <cell r="C74" t="str">
            <v>01612590101469</v>
          </cell>
          <cell r="D74" t="str">
            <v>559</v>
          </cell>
          <cell r="E74" t="str">
            <v>A-Active Member</v>
          </cell>
          <cell r="F74" t="str">
            <v>Oakland Unified</v>
          </cell>
          <cell r="G74" t="str">
            <v>SanFrancisco</v>
          </cell>
          <cell r="H74" t="str">
            <v>Alameda</v>
          </cell>
          <cell r="J74">
            <v>273</v>
          </cell>
          <cell r="K74" t="str">
            <v>9</v>
          </cell>
          <cell r="L74" t="str">
            <v>11</v>
          </cell>
          <cell r="N74" t="str">
            <v>Site_Based</v>
          </cell>
          <cell r="O74" t="str">
            <v>Startup</v>
          </cell>
          <cell r="P74" t="str">
            <v>Direct</v>
          </cell>
          <cell r="Q74">
            <v>38596</v>
          </cell>
        </row>
        <row r="75">
          <cell r="A75">
            <v>10669</v>
          </cell>
          <cell r="B75" t="str">
            <v>Leadership Public Schools: Richmond</v>
          </cell>
          <cell r="C75" t="str">
            <v>07617960101477</v>
          </cell>
          <cell r="D75" t="str">
            <v>557</v>
          </cell>
          <cell r="E75" t="str">
            <v>X-Declined Membership</v>
          </cell>
          <cell r="F75" t="str">
            <v>West Contra Costa Unified</v>
          </cell>
          <cell r="G75" t="str">
            <v>SanFrancisco</v>
          </cell>
          <cell r="H75" t="str">
            <v>ContraCosta</v>
          </cell>
          <cell r="J75">
            <v>390</v>
          </cell>
          <cell r="K75" t="str">
            <v>9</v>
          </cell>
          <cell r="L75" t="str">
            <v>12</v>
          </cell>
          <cell r="N75" t="str">
            <v>Site_Based</v>
          </cell>
          <cell r="O75" t="str">
            <v>Startup</v>
          </cell>
          <cell r="P75" t="str">
            <v>Direct</v>
          </cell>
          <cell r="Q75">
            <v>37858</v>
          </cell>
        </row>
        <row r="76">
          <cell r="A76">
            <v>10670</v>
          </cell>
          <cell r="B76" t="str">
            <v>Trillium Charter School</v>
          </cell>
          <cell r="C76" t="str">
            <v>12629760115154</v>
          </cell>
          <cell r="D76" t="str">
            <v>891</v>
          </cell>
          <cell r="E76" t="str">
            <v>A-Active Member</v>
          </cell>
          <cell r="F76" t="str">
            <v>Pacific Union Elementary</v>
          </cell>
          <cell r="G76" t="str">
            <v>SanFrancisco</v>
          </cell>
          <cell r="H76" t="str">
            <v>Humbolt</v>
          </cell>
          <cell r="J76">
            <v>40</v>
          </cell>
          <cell r="K76" t="str">
            <v>K</v>
          </cell>
          <cell r="L76" t="str">
            <v>5</v>
          </cell>
          <cell r="N76" t="str">
            <v>Site_Based</v>
          </cell>
          <cell r="O76" t="str">
            <v>Startup</v>
          </cell>
          <cell r="P76" t="str">
            <v>Locally</v>
          </cell>
          <cell r="Q76">
            <v>39321</v>
          </cell>
        </row>
        <row r="77">
          <cell r="A77">
            <v>10671</v>
          </cell>
          <cell r="B77" t="str">
            <v>Ernestine C. Reems Academy of Technology and Art</v>
          </cell>
          <cell r="C77" t="str">
            <v>01612596117394</v>
          </cell>
          <cell r="D77" t="str">
            <v>218</v>
          </cell>
          <cell r="E77" t="str">
            <v>A-Active Member</v>
          </cell>
          <cell r="F77" t="str">
            <v>Oakland Unified</v>
          </cell>
          <cell r="G77" t="str">
            <v>SanFrancisco</v>
          </cell>
          <cell r="H77" t="str">
            <v>Alameda</v>
          </cell>
          <cell r="J77">
            <v>360</v>
          </cell>
          <cell r="K77" t="str">
            <v>K</v>
          </cell>
          <cell r="L77" t="str">
            <v>8</v>
          </cell>
          <cell r="N77" t="str">
            <v>Site_Based</v>
          </cell>
          <cell r="O77" t="str">
            <v>Startup</v>
          </cell>
          <cell r="P77" t="str">
            <v>Direct</v>
          </cell>
          <cell r="Q77">
            <v>36410</v>
          </cell>
        </row>
        <row r="78">
          <cell r="A78">
            <v>10673</v>
          </cell>
          <cell r="B78" t="str">
            <v>Alameda Community Learning Center</v>
          </cell>
          <cell r="C78" t="str">
            <v>01611190130609</v>
          </cell>
          <cell r="D78" t="str">
            <v>352</v>
          </cell>
          <cell r="E78" t="str">
            <v>A-Active Member</v>
          </cell>
          <cell r="F78" t="str">
            <v>Alameda City Unified</v>
          </cell>
          <cell r="G78" t="str">
            <v>SanFrancisco</v>
          </cell>
          <cell r="H78" t="str">
            <v>Alameda</v>
          </cell>
          <cell r="J78">
            <v>247</v>
          </cell>
          <cell r="K78" t="str">
            <v>6</v>
          </cell>
          <cell r="L78" t="str">
            <v>12</v>
          </cell>
          <cell r="N78" t="str">
            <v>Site_Based</v>
          </cell>
          <cell r="O78" t="str">
            <v>Conversion</v>
          </cell>
          <cell r="P78" t="str">
            <v>Locally</v>
          </cell>
          <cell r="Q78">
            <v>37135</v>
          </cell>
        </row>
        <row r="79">
          <cell r="A79">
            <v>10674</v>
          </cell>
          <cell r="B79" t="str">
            <v>Tierra Pacifica Charter School</v>
          </cell>
          <cell r="C79" t="str">
            <v>44697650100388</v>
          </cell>
          <cell r="D79" t="str">
            <v>513</v>
          </cell>
          <cell r="E79" t="str">
            <v>A-Active Member</v>
          </cell>
          <cell r="F79" t="str">
            <v>Live Oak Elementary</v>
          </cell>
          <cell r="G79" t="str">
            <v>SanFrancisco</v>
          </cell>
          <cell r="H79" t="str">
            <v>SantaCruz</v>
          </cell>
          <cell r="J79">
            <v>142</v>
          </cell>
          <cell r="K79" t="str">
            <v>K</v>
          </cell>
          <cell r="L79" t="str">
            <v>8</v>
          </cell>
          <cell r="N79" t="str">
            <v>Site_Based</v>
          </cell>
          <cell r="O79" t="str">
            <v>Startup</v>
          </cell>
          <cell r="P79" t="str">
            <v>Locally</v>
          </cell>
          <cell r="Q79">
            <v>37860</v>
          </cell>
        </row>
        <row r="80">
          <cell r="A80">
            <v>10675</v>
          </cell>
          <cell r="B80" t="str">
            <v>East Oakland Leadership Academy</v>
          </cell>
          <cell r="C80" t="str">
            <v>01612590100123</v>
          </cell>
          <cell r="D80" t="str">
            <v>499</v>
          </cell>
          <cell r="E80" t="str">
            <v>S-Expired Member</v>
          </cell>
          <cell r="F80" t="str">
            <v>Oakland Unified</v>
          </cell>
          <cell r="G80" t="str">
            <v>SanFrancisco</v>
          </cell>
          <cell r="H80" t="str">
            <v>Alameda</v>
          </cell>
          <cell r="J80">
            <v>140</v>
          </cell>
          <cell r="K80" t="str">
            <v>K</v>
          </cell>
          <cell r="L80" t="str">
            <v>9</v>
          </cell>
          <cell r="N80" t="str">
            <v>Site_Based</v>
          </cell>
          <cell r="O80" t="str">
            <v>Startup</v>
          </cell>
          <cell r="P80" t="str">
            <v>Locally</v>
          </cell>
          <cell r="Q80">
            <v>37856</v>
          </cell>
        </row>
        <row r="81">
          <cell r="A81">
            <v>10676</v>
          </cell>
          <cell r="B81" t="str">
            <v>Redwood Academy of Ukiah</v>
          </cell>
          <cell r="C81" t="str">
            <v>23656152330413</v>
          </cell>
          <cell r="D81" t="str">
            <v>271</v>
          </cell>
          <cell r="E81" t="str">
            <v>A-Active Member</v>
          </cell>
          <cell r="F81" t="str">
            <v>Ukiah Unified</v>
          </cell>
          <cell r="G81" t="str">
            <v>SanFrancisco</v>
          </cell>
          <cell r="H81" t="str">
            <v>Mendocino</v>
          </cell>
          <cell r="J81">
            <v>132</v>
          </cell>
          <cell r="K81" t="str">
            <v>7</v>
          </cell>
          <cell r="L81" t="str">
            <v>12</v>
          </cell>
          <cell r="N81" t="str">
            <v>Site_Based</v>
          </cell>
          <cell r="O81" t="str">
            <v>Startup</v>
          </cell>
          <cell r="P81" t="str">
            <v>Direct</v>
          </cell>
          <cell r="Q81">
            <v>36774</v>
          </cell>
        </row>
        <row r="82">
          <cell r="A82">
            <v>10677</v>
          </cell>
          <cell r="B82" t="str">
            <v>Accelerated Achievement Academy School</v>
          </cell>
          <cell r="C82" t="str">
            <v>23656152330454</v>
          </cell>
          <cell r="D82" t="str">
            <v>439</v>
          </cell>
          <cell r="E82" t="str">
            <v>A-Active Member</v>
          </cell>
          <cell r="F82" t="str">
            <v>Ukiah Unified</v>
          </cell>
          <cell r="G82" t="str">
            <v>SanFrancisco</v>
          </cell>
          <cell r="H82" t="str">
            <v>Mendocino</v>
          </cell>
          <cell r="J82">
            <v>171</v>
          </cell>
          <cell r="K82" t="str">
            <v>4</v>
          </cell>
          <cell r="L82" t="str">
            <v>12</v>
          </cell>
          <cell r="N82" t="str">
            <v>Site_Based</v>
          </cell>
          <cell r="O82" t="str">
            <v>Startup</v>
          </cell>
          <cell r="P82" t="str">
            <v>Direct</v>
          </cell>
          <cell r="Q82">
            <v>37502</v>
          </cell>
        </row>
        <row r="83">
          <cell r="A83">
            <v>10678</v>
          </cell>
          <cell r="B83" t="str">
            <v>Grizzly Challenge Charter School</v>
          </cell>
          <cell r="C83" t="str">
            <v>40104050101725</v>
          </cell>
          <cell r="D83" t="str">
            <v>566</v>
          </cell>
          <cell r="E83" t="str">
            <v>S-Expired Member</v>
          </cell>
          <cell r="F83" t="str">
            <v>San Luis Obispo Co. Off. of Education</v>
          </cell>
          <cell r="G83" t="str">
            <v>SanFrancisco</v>
          </cell>
          <cell r="H83" t="str">
            <v>SanLuisObispo</v>
          </cell>
          <cell r="J83">
            <v>170</v>
          </cell>
          <cell r="K83" t="str">
            <v>10</v>
          </cell>
          <cell r="L83" t="str">
            <v>12</v>
          </cell>
          <cell r="N83" t="str">
            <v>Site_Based</v>
          </cell>
          <cell r="O83" t="str">
            <v>Startup</v>
          </cell>
          <cell r="P83" t="str">
            <v>Locally</v>
          </cell>
          <cell r="Q83">
            <v>37857</v>
          </cell>
        </row>
        <row r="84">
          <cell r="A84">
            <v>10680</v>
          </cell>
          <cell r="B84" t="str">
            <v>Roseland University Prep</v>
          </cell>
          <cell r="C84" t="str">
            <v>49709040101923</v>
          </cell>
          <cell r="D84" t="str">
            <v>558</v>
          </cell>
          <cell r="E84" t="str">
            <v>A-Active Member</v>
          </cell>
          <cell r="F84" t="str">
            <v>Roseland Elementary</v>
          </cell>
          <cell r="G84" t="str">
            <v>SanFrancisco</v>
          </cell>
          <cell r="H84" t="str">
            <v>Sonoma</v>
          </cell>
          <cell r="J84">
            <v>350</v>
          </cell>
          <cell r="K84" t="str">
            <v>9</v>
          </cell>
          <cell r="L84" t="str">
            <v>12</v>
          </cell>
          <cell r="N84" t="str">
            <v>Site_Based</v>
          </cell>
          <cell r="O84" t="str">
            <v>Startup</v>
          </cell>
          <cell r="P84" t="str">
            <v>Direct</v>
          </cell>
          <cell r="Q84">
            <v>37866</v>
          </cell>
        </row>
        <row r="85">
          <cell r="A85">
            <v>10682</v>
          </cell>
          <cell r="B85" t="str">
            <v>Price Middle School</v>
          </cell>
          <cell r="C85" t="str">
            <v>43693856046486</v>
          </cell>
          <cell r="D85" t="str">
            <v>575</v>
          </cell>
          <cell r="E85" t="str">
            <v>X-Declined Membership</v>
          </cell>
          <cell r="F85" t="str">
            <v>Cambrian Elementary</v>
          </cell>
          <cell r="G85" t="str">
            <v>SanFrancisco</v>
          </cell>
          <cell r="H85" t="str">
            <v>SantaClara</v>
          </cell>
          <cell r="J85">
            <v>935</v>
          </cell>
          <cell r="K85" t="str">
            <v>6</v>
          </cell>
          <cell r="L85" t="str">
            <v>8</v>
          </cell>
          <cell r="N85" t="str">
            <v>Site_Based</v>
          </cell>
          <cell r="O85" t="str">
            <v>Conversion</v>
          </cell>
          <cell r="P85" t="str">
            <v>Locally</v>
          </cell>
          <cell r="Q85">
            <v>37859</v>
          </cell>
        </row>
        <row r="86">
          <cell r="A86">
            <v>10685</v>
          </cell>
          <cell r="B86" t="str">
            <v>Mary Collins School @ Cherry Valley Charter</v>
          </cell>
          <cell r="C86" t="str">
            <v>49402466051932</v>
          </cell>
          <cell r="D86" t="str">
            <v>480</v>
          </cell>
          <cell r="E86" t="str">
            <v>S-Expired Member</v>
          </cell>
          <cell r="F86" t="str">
            <v>Petaluma Joint Union High</v>
          </cell>
          <cell r="G86" t="str">
            <v>SanFrancisco</v>
          </cell>
          <cell r="H86" t="str">
            <v>Sonoma</v>
          </cell>
          <cell r="J86">
            <v>353</v>
          </cell>
          <cell r="K86" t="str">
            <v>K</v>
          </cell>
          <cell r="L86" t="str">
            <v>8</v>
          </cell>
          <cell r="N86" t="str">
            <v>Site_Based</v>
          </cell>
          <cell r="O86" t="str">
            <v>Conversion</v>
          </cell>
          <cell r="P86" t="str">
            <v>Direct</v>
          </cell>
          <cell r="Q86">
            <v>37438</v>
          </cell>
        </row>
        <row r="87">
          <cell r="A87">
            <v>10689</v>
          </cell>
          <cell r="B87" t="str">
            <v>Castle Rock School</v>
          </cell>
          <cell r="C87" t="str">
            <v>08100820830059</v>
          </cell>
          <cell r="D87" t="str">
            <v>358</v>
          </cell>
          <cell r="E87" t="str">
            <v>X-Declined Membership</v>
          </cell>
          <cell r="F87" t="str">
            <v>Del Norte Co. Office of Education</v>
          </cell>
          <cell r="G87" t="str">
            <v>SanFrancisco</v>
          </cell>
          <cell r="H87" t="str">
            <v>DelNorte</v>
          </cell>
          <cell r="J87">
            <v>425</v>
          </cell>
          <cell r="K87" t="str">
            <v>K</v>
          </cell>
          <cell r="L87" t="str">
            <v>12</v>
          </cell>
          <cell r="N87" t="str">
            <v>Ind_Study</v>
          </cell>
          <cell r="O87" t="str">
            <v>Startup</v>
          </cell>
          <cell r="P87" t="str">
            <v>Locally</v>
          </cell>
          <cell r="Q87">
            <v>37135</v>
          </cell>
        </row>
        <row r="88">
          <cell r="A88">
            <v>10690</v>
          </cell>
          <cell r="B88" t="str">
            <v>Alianza Charter School</v>
          </cell>
          <cell r="C88" t="str">
            <v>44697996049829</v>
          </cell>
          <cell r="D88" t="str">
            <v>164</v>
          </cell>
          <cell r="E88" t="str">
            <v>A-Active Member</v>
          </cell>
          <cell r="F88" t="str">
            <v>Pajaro Valley Joint Unified</v>
          </cell>
          <cell r="G88" t="str">
            <v>SanFrancisco</v>
          </cell>
          <cell r="H88" t="str">
            <v>SantaCruz</v>
          </cell>
          <cell r="J88">
            <v>622</v>
          </cell>
          <cell r="K88" t="str">
            <v>K</v>
          </cell>
          <cell r="L88" t="str">
            <v>8</v>
          </cell>
          <cell r="N88" t="str">
            <v>Site_Based</v>
          </cell>
          <cell r="O88" t="str">
            <v>Conversion</v>
          </cell>
          <cell r="P88" t="str">
            <v>Locally</v>
          </cell>
          <cell r="Q88">
            <v>36049</v>
          </cell>
        </row>
        <row r="89">
          <cell r="A89">
            <v>10691</v>
          </cell>
          <cell r="B89" t="str">
            <v>Manzanita Charter School</v>
          </cell>
          <cell r="C89" t="str">
            <v>07617966118368</v>
          </cell>
          <cell r="D89" t="str">
            <v>333</v>
          </cell>
          <cell r="E89" t="str">
            <v>A-Active Member</v>
          </cell>
          <cell r="F89" t="str">
            <v>West Contra Costa Unified</v>
          </cell>
          <cell r="G89" t="str">
            <v>SanFrancisco</v>
          </cell>
          <cell r="H89" t="str">
            <v>ContraCosta</v>
          </cell>
          <cell r="J89">
            <v>150</v>
          </cell>
          <cell r="K89" t="str">
            <v>6</v>
          </cell>
          <cell r="L89" t="str">
            <v>8</v>
          </cell>
          <cell r="N89" t="str">
            <v>Site_Based</v>
          </cell>
          <cell r="O89" t="str">
            <v>Startup</v>
          </cell>
          <cell r="P89" t="str">
            <v>Direct</v>
          </cell>
          <cell r="Q89">
            <v>36775</v>
          </cell>
        </row>
        <row r="90">
          <cell r="A90">
            <v>10693</v>
          </cell>
          <cell r="B90" t="str">
            <v>Life Learning Academy</v>
          </cell>
          <cell r="C90" t="str">
            <v>38684783830429</v>
          </cell>
          <cell r="D90" t="str">
            <v>140</v>
          </cell>
          <cell r="E90" t="str">
            <v>A-Active Member</v>
          </cell>
          <cell r="F90" t="str">
            <v>San Francisco Unified</v>
          </cell>
          <cell r="G90" t="str">
            <v>SanFrancisco</v>
          </cell>
          <cell r="H90" t="str">
            <v>SanFrancisco</v>
          </cell>
          <cell r="J90">
            <v>65</v>
          </cell>
          <cell r="K90" t="str">
            <v>9</v>
          </cell>
          <cell r="L90" t="str">
            <v>12</v>
          </cell>
          <cell r="N90" t="str">
            <v>Site_Based</v>
          </cell>
          <cell r="O90" t="str">
            <v>Startup</v>
          </cell>
          <cell r="P90" t="str">
            <v>Locally</v>
          </cell>
          <cell r="Q90">
            <v>36052</v>
          </cell>
        </row>
        <row r="91">
          <cell r="A91">
            <v>10695</v>
          </cell>
          <cell r="B91" t="str">
            <v>Leadership High School</v>
          </cell>
          <cell r="C91" t="str">
            <v>38684783830411</v>
          </cell>
          <cell r="D91" t="str">
            <v>122</v>
          </cell>
          <cell r="E91" t="str">
            <v>A-Active Member</v>
          </cell>
          <cell r="F91" t="str">
            <v>San Francisco Unified</v>
          </cell>
          <cell r="G91" t="str">
            <v>SanFrancisco</v>
          </cell>
          <cell r="H91" t="str">
            <v>SanFrancisco</v>
          </cell>
          <cell r="J91">
            <v>262</v>
          </cell>
          <cell r="K91" t="str">
            <v>9</v>
          </cell>
          <cell r="L91" t="str">
            <v>12</v>
          </cell>
          <cell r="N91" t="str">
            <v>Site_Based</v>
          </cell>
          <cell r="O91" t="str">
            <v>Startup</v>
          </cell>
          <cell r="P91" t="str">
            <v>Direct</v>
          </cell>
          <cell r="Q91">
            <v>35656</v>
          </cell>
        </row>
        <row r="92">
          <cell r="A92">
            <v>10696</v>
          </cell>
          <cell r="B92" t="str">
            <v>Latino College Preparatory Academy</v>
          </cell>
          <cell r="C92" t="str">
            <v>43694274330668</v>
          </cell>
          <cell r="D92" t="str">
            <v>414</v>
          </cell>
          <cell r="E92" t="str">
            <v>A-Active Member</v>
          </cell>
          <cell r="F92" t="str">
            <v>East Side Union High</v>
          </cell>
          <cell r="G92" t="str">
            <v>SanFrancisco</v>
          </cell>
          <cell r="H92" t="str">
            <v>SantaClara</v>
          </cell>
          <cell r="J92">
            <v>400</v>
          </cell>
          <cell r="K92" t="str">
            <v>9</v>
          </cell>
          <cell r="L92" t="str">
            <v>12</v>
          </cell>
          <cell r="N92" t="str">
            <v>Site_Based</v>
          </cell>
          <cell r="O92" t="str">
            <v>Startup</v>
          </cell>
          <cell r="P92" t="str">
            <v>Direct</v>
          </cell>
          <cell r="Q92">
            <v>37131</v>
          </cell>
        </row>
        <row r="93">
          <cell r="A93">
            <v>10699</v>
          </cell>
          <cell r="B93" t="str">
            <v>Kid Street Learning Center Charter School</v>
          </cell>
          <cell r="C93" t="str">
            <v>49402536116958</v>
          </cell>
          <cell r="D93" t="str">
            <v>215</v>
          </cell>
          <cell r="E93" t="str">
            <v>A-Active Member</v>
          </cell>
          <cell r="F93" t="str">
            <v>Santa Rosa Elementary</v>
          </cell>
          <cell r="G93" t="str">
            <v>SanFrancisco</v>
          </cell>
          <cell r="H93" t="str">
            <v>Sonoma</v>
          </cell>
          <cell r="J93">
            <v>51</v>
          </cell>
          <cell r="K93" t="str">
            <v>K</v>
          </cell>
          <cell r="L93" t="str">
            <v>6</v>
          </cell>
          <cell r="N93" t="str">
            <v>Site_Based</v>
          </cell>
          <cell r="O93" t="str">
            <v>Startup</v>
          </cell>
          <cell r="P93" t="str">
            <v>Direct</v>
          </cell>
          <cell r="Q93">
            <v>36402</v>
          </cell>
        </row>
        <row r="94">
          <cell r="A94">
            <v>10700</v>
          </cell>
          <cell r="B94" t="str">
            <v>Napa Valley Language Academy</v>
          </cell>
          <cell r="C94" t="str">
            <v>28662666026983</v>
          </cell>
          <cell r="D94" t="str">
            <v>167</v>
          </cell>
          <cell r="E94" t="str">
            <v>S-Expired Member</v>
          </cell>
          <cell r="F94" t="str">
            <v>Napa Valley Unified</v>
          </cell>
          <cell r="G94" t="str">
            <v>SanFrancisco</v>
          </cell>
          <cell r="H94" t="str">
            <v>Napa</v>
          </cell>
          <cell r="J94">
            <v>700</v>
          </cell>
          <cell r="K94" t="str">
            <v>K</v>
          </cell>
          <cell r="L94" t="str">
            <v>6</v>
          </cell>
          <cell r="N94" t="str">
            <v>Site_Based</v>
          </cell>
          <cell r="O94" t="str">
            <v>Conversion</v>
          </cell>
          <cell r="P94" t="str">
            <v>Locally</v>
          </cell>
          <cell r="Q94">
            <v>36077</v>
          </cell>
        </row>
        <row r="95">
          <cell r="A95">
            <v>10701</v>
          </cell>
          <cell r="B95" t="str">
            <v>Academic/Vocational Charter Institute</v>
          </cell>
          <cell r="C95" t="str">
            <v>44697994430245</v>
          </cell>
          <cell r="D95" t="str">
            <v>265</v>
          </cell>
          <cell r="E95" t="str">
            <v>S-Expired Member</v>
          </cell>
          <cell r="F95" t="str">
            <v>Pajaro Valley Joint Unified</v>
          </cell>
          <cell r="G95" t="str">
            <v>SanFrancisco</v>
          </cell>
          <cell r="H95" t="str">
            <v>SantaCruz</v>
          </cell>
          <cell r="J95">
            <v>65</v>
          </cell>
          <cell r="K95" t="str">
            <v>9</v>
          </cell>
          <cell r="L95" t="str">
            <v>12</v>
          </cell>
          <cell r="N95" t="str">
            <v>Site_Based</v>
          </cell>
          <cell r="O95" t="str">
            <v>Startup</v>
          </cell>
          <cell r="P95" t="str">
            <v>Locally</v>
          </cell>
          <cell r="Q95">
            <v>36388</v>
          </cell>
        </row>
        <row r="96">
          <cell r="A96">
            <v>10702</v>
          </cell>
          <cell r="B96" t="str">
            <v>Brittan Acres School</v>
          </cell>
          <cell r="C96" t="str">
            <v>41690216044739</v>
          </cell>
          <cell r="D96" t="str">
            <v>260</v>
          </cell>
          <cell r="E96" t="str">
            <v>X-Declined Membership</v>
          </cell>
          <cell r="F96" t="str">
            <v>San Carlos Elementary</v>
          </cell>
          <cell r="G96" t="str">
            <v>SanFrancisco</v>
          </cell>
          <cell r="H96" t="str">
            <v>SanMateo</v>
          </cell>
          <cell r="J96">
            <v>357</v>
          </cell>
          <cell r="K96" t="str">
            <v>K</v>
          </cell>
          <cell r="L96" t="str">
            <v>4</v>
          </cell>
          <cell r="N96" t="str">
            <v>Site_Based</v>
          </cell>
          <cell r="O96" t="str">
            <v>Conversion</v>
          </cell>
          <cell r="P96" t="str">
            <v>Locally</v>
          </cell>
          <cell r="Q96">
            <v>36410</v>
          </cell>
        </row>
        <row r="97">
          <cell r="A97">
            <v>10703</v>
          </cell>
          <cell r="B97" t="str">
            <v>Orchard View School</v>
          </cell>
          <cell r="C97" t="str">
            <v>49709614930319</v>
          </cell>
          <cell r="D97" t="str">
            <v>310</v>
          </cell>
          <cell r="E97" t="str">
            <v>X-Declined Membership</v>
          </cell>
          <cell r="F97" t="str">
            <v>Twin Hills Union Elementary</v>
          </cell>
          <cell r="G97" t="str">
            <v>SanFrancisco</v>
          </cell>
          <cell r="H97" t="str">
            <v>Sonoma</v>
          </cell>
          <cell r="J97">
            <v>188</v>
          </cell>
          <cell r="K97" t="str">
            <v>K</v>
          </cell>
          <cell r="L97" t="str">
            <v>12</v>
          </cell>
          <cell r="N97" t="str">
            <v>Ind_Study</v>
          </cell>
          <cell r="O97" t="str">
            <v>Startup</v>
          </cell>
          <cell r="P97" t="str">
            <v>Locally</v>
          </cell>
          <cell r="Q97">
            <v>36766</v>
          </cell>
        </row>
        <row r="98">
          <cell r="A98">
            <v>10706</v>
          </cell>
          <cell r="B98" t="str">
            <v>Bellevue-Santa Fe Charter School</v>
          </cell>
          <cell r="C98" t="str">
            <v>40688096043194</v>
          </cell>
          <cell r="D98" t="str">
            <v>093</v>
          </cell>
          <cell r="E98" t="str">
            <v>X-Declined Membership</v>
          </cell>
          <cell r="F98" t="str">
            <v>San Luis Coastal Unified</v>
          </cell>
          <cell r="G98" t="str">
            <v>SanFrancisco</v>
          </cell>
          <cell r="H98" t="str">
            <v>SanLuisObispo</v>
          </cell>
          <cell r="J98">
            <v>146</v>
          </cell>
          <cell r="K98" t="str">
            <v>K</v>
          </cell>
          <cell r="L98" t="str">
            <v>6</v>
          </cell>
          <cell r="N98" t="str">
            <v>Site_Based</v>
          </cell>
          <cell r="O98" t="str">
            <v>Conversion</v>
          </cell>
          <cell r="P98" t="str">
            <v>Direct</v>
          </cell>
          <cell r="Q98">
            <v>35312</v>
          </cell>
        </row>
        <row r="99">
          <cell r="A99">
            <v>10707</v>
          </cell>
          <cell r="B99" t="str">
            <v>Live Oak Charter School</v>
          </cell>
          <cell r="C99" t="str">
            <v>49402466119036</v>
          </cell>
          <cell r="D99" t="str">
            <v>382</v>
          </cell>
          <cell r="E99" t="str">
            <v>A-Active Member</v>
          </cell>
          <cell r="F99" t="str">
            <v>Petaluma City Elementary</v>
          </cell>
          <cell r="G99" t="str">
            <v>SanFrancisco</v>
          </cell>
          <cell r="H99" t="str">
            <v>Sonoma</v>
          </cell>
          <cell r="J99">
            <v>243</v>
          </cell>
          <cell r="K99" t="str">
            <v>K</v>
          </cell>
          <cell r="L99" t="str">
            <v>8</v>
          </cell>
          <cell r="N99" t="str">
            <v>Site_Based</v>
          </cell>
          <cell r="O99" t="str">
            <v>Startup</v>
          </cell>
          <cell r="P99" t="str">
            <v>Direct</v>
          </cell>
          <cell r="Q99">
            <v>37138</v>
          </cell>
        </row>
        <row r="100">
          <cell r="A100">
            <v>10708</v>
          </cell>
          <cell r="B100" t="str">
            <v>International School of Monterey</v>
          </cell>
          <cell r="C100" t="str">
            <v>27660926118962</v>
          </cell>
          <cell r="D100" t="str">
            <v>429</v>
          </cell>
          <cell r="E100" t="str">
            <v>A-Active Member</v>
          </cell>
          <cell r="F100" t="str">
            <v>Monterey Peninsula Unified</v>
          </cell>
          <cell r="G100" t="str">
            <v>SanFrancisco</v>
          </cell>
          <cell r="H100" t="str">
            <v>Monterey</v>
          </cell>
          <cell r="J100">
            <v>418</v>
          </cell>
          <cell r="K100" t="str">
            <v>K</v>
          </cell>
          <cell r="L100" t="str">
            <v>8</v>
          </cell>
          <cell r="N100" t="str">
            <v>Site_Based</v>
          </cell>
          <cell r="O100" t="str">
            <v>Startup</v>
          </cell>
          <cell r="P100" t="str">
            <v>Direct</v>
          </cell>
          <cell r="Q100">
            <v>37138</v>
          </cell>
        </row>
        <row r="101">
          <cell r="A101">
            <v>10710</v>
          </cell>
          <cell r="B101" t="str">
            <v>American Indian Public Charter School (Middle School)</v>
          </cell>
          <cell r="C101" t="str">
            <v>01612596113807</v>
          </cell>
          <cell r="D101" t="str">
            <v>106</v>
          </cell>
          <cell r="E101" t="str">
            <v>A-Active Member</v>
          </cell>
          <cell r="F101" t="str">
            <v>Oakland Unified</v>
          </cell>
          <cell r="G101" t="str">
            <v>SanFrancisco</v>
          </cell>
          <cell r="H101" t="str">
            <v>Alameda</v>
          </cell>
          <cell r="J101">
            <v>200</v>
          </cell>
          <cell r="K101" t="str">
            <v>6</v>
          </cell>
          <cell r="L101" t="str">
            <v>8</v>
          </cell>
          <cell r="N101" t="str">
            <v>Site_Based</v>
          </cell>
          <cell r="O101" t="str">
            <v>Startup</v>
          </cell>
          <cell r="P101" t="str">
            <v>Locally</v>
          </cell>
          <cell r="Q101">
            <v>35309</v>
          </cell>
        </row>
        <row r="102">
          <cell r="A102">
            <v>10711</v>
          </cell>
          <cell r="B102" t="str">
            <v>Linscott Charter School</v>
          </cell>
          <cell r="C102" t="str">
            <v>44697996049720</v>
          </cell>
          <cell r="D102" t="str">
            <v>041</v>
          </cell>
          <cell r="E102" t="str">
            <v>A-Active Member</v>
          </cell>
          <cell r="F102" t="str">
            <v>Pajaro Valley Joint Unified</v>
          </cell>
          <cell r="G102" t="str">
            <v>SanFrancisco</v>
          </cell>
          <cell r="H102" t="str">
            <v>SantaCruz</v>
          </cell>
          <cell r="J102">
            <v>255</v>
          </cell>
          <cell r="K102" t="str">
            <v>K</v>
          </cell>
          <cell r="L102" t="str">
            <v>8</v>
          </cell>
          <cell r="N102" t="str">
            <v>Site_Based</v>
          </cell>
          <cell r="O102" t="str">
            <v>Startup</v>
          </cell>
          <cell r="P102" t="str">
            <v>Locally</v>
          </cell>
          <cell r="Q102">
            <v>34547</v>
          </cell>
        </row>
        <row r="103">
          <cell r="A103">
            <v>10712</v>
          </cell>
          <cell r="B103" t="str">
            <v>Lighthouse Community Charter School</v>
          </cell>
          <cell r="C103" t="str">
            <v>01612590130633</v>
          </cell>
          <cell r="D103" t="str">
            <v>413</v>
          </cell>
          <cell r="E103" t="str">
            <v>A-Active Member</v>
          </cell>
          <cell r="F103" t="str">
            <v>Oakland Unified</v>
          </cell>
          <cell r="G103" t="str">
            <v>SanFrancisco</v>
          </cell>
          <cell r="H103" t="str">
            <v>Alameda</v>
          </cell>
          <cell r="J103">
            <v>316</v>
          </cell>
          <cell r="K103" t="str">
            <v>K</v>
          </cell>
          <cell r="L103" t="str">
            <v>6</v>
          </cell>
          <cell r="N103" t="str">
            <v>Site_Based</v>
          </cell>
          <cell r="O103" t="str">
            <v>Startup</v>
          </cell>
          <cell r="P103" t="str">
            <v>Direct</v>
          </cell>
          <cell r="Q103">
            <v>37502</v>
          </cell>
        </row>
        <row r="104">
          <cell r="A104">
            <v>10713</v>
          </cell>
          <cell r="B104" t="str">
            <v>Downtown College Preparatory</v>
          </cell>
          <cell r="C104" t="str">
            <v>43696664330585</v>
          </cell>
          <cell r="D104" t="str">
            <v>287</v>
          </cell>
          <cell r="E104" t="str">
            <v>A-Active Member</v>
          </cell>
          <cell r="F104" t="str">
            <v>San Jose Unified</v>
          </cell>
          <cell r="G104" t="str">
            <v>SanFrancisco</v>
          </cell>
          <cell r="H104" t="str">
            <v>SantaClara</v>
          </cell>
          <cell r="J104">
            <v>400</v>
          </cell>
          <cell r="K104" t="str">
            <v>9</v>
          </cell>
          <cell r="L104" t="str">
            <v>12</v>
          </cell>
          <cell r="N104" t="str">
            <v>Site_Based</v>
          </cell>
          <cell r="O104" t="str">
            <v>Startup</v>
          </cell>
          <cell r="P104" t="str">
            <v>Direct</v>
          </cell>
          <cell r="Q104">
            <v>36768</v>
          </cell>
        </row>
        <row r="105">
          <cell r="A105">
            <v>10715</v>
          </cell>
          <cell r="B105" t="str">
            <v>Eagle Peak Montessori School</v>
          </cell>
          <cell r="C105" t="str">
            <v>07617546118087</v>
          </cell>
          <cell r="D105" t="str">
            <v>305</v>
          </cell>
          <cell r="E105" t="str">
            <v>A-Active Member</v>
          </cell>
          <cell r="F105" t="str">
            <v>Mt. Diablo Unified</v>
          </cell>
          <cell r="G105" t="str">
            <v>SanFrancisco</v>
          </cell>
          <cell r="H105" t="str">
            <v>ContraCosta</v>
          </cell>
          <cell r="J105">
            <v>186</v>
          </cell>
          <cell r="K105" t="str">
            <v>1</v>
          </cell>
          <cell r="L105" t="str">
            <v>5</v>
          </cell>
          <cell r="N105" t="str">
            <v>Site_Based</v>
          </cell>
          <cell r="O105" t="str">
            <v>Startup</v>
          </cell>
          <cell r="P105" t="str">
            <v>Locally</v>
          </cell>
          <cell r="Q105">
            <v>37138</v>
          </cell>
        </row>
        <row r="106">
          <cell r="A106">
            <v>10716</v>
          </cell>
          <cell r="B106" t="str">
            <v>Pacific Coast Charter School</v>
          </cell>
          <cell r="C106" t="str">
            <v>44697994430229</v>
          </cell>
          <cell r="D106" t="str">
            <v>170</v>
          </cell>
          <cell r="E106" t="str">
            <v>P-Prospect Member</v>
          </cell>
          <cell r="F106" t="str">
            <v>Pajaro Valley Joint Unified</v>
          </cell>
          <cell r="G106" t="str">
            <v>SanFrancisco</v>
          </cell>
          <cell r="H106" t="str">
            <v>SantaCruz</v>
          </cell>
          <cell r="J106">
            <v>264</v>
          </cell>
          <cell r="K106" t="str">
            <v>K</v>
          </cell>
          <cell r="L106" t="str">
            <v>12</v>
          </cell>
          <cell r="N106" t="str">
            <v>Ind_Study</v>
          </cell>
          <cell r="O106" t="str">
            <v>Startup</v>
          </cell>
          <cell r="P106" t="str">
            <v>Locally</v>
          </cell>
          <cell r="Q106">
            <v>36161</v>
          </cell>
        </row>
        <row r="107">
          <cell r="A107">
            <v>10717</v>
          </cell>
          <cell r="B107" t="str">
            <v>River School Charter</v>
          </cell>
          <cell r="C107" t="str">
            <v>28662666113302</v>
          </cell>
          <cell r="D107" t="str">
            <v>091</v>
          </cell>
          <cell r="E107" t="str">
            <v>S-Expired Member</v>
          </cell>
          <cell r="F107" t="str">
            <v>Napa Valley Unified</v>
          </cell>
          <cell r="G107" t="str">
            <v>SanFrancisco</v>
          </cell>
          <cell r="H107" t="str">
            <v>Napa</v>
          </cell>
          <cell r="J107">
            <v>340</v>
          </cell>
          <cell r="K107" t="str">
            <v>6</v>
          </cell>
          <cell r="L107" t="str">
            <v>8</v>
          </cell>
          <cell r="N107" t="str">
            <v>Site_Based</v>
          </cell>
          <cell r="O107" t="str">
            <v>Startup</v>
          </cell>
          <cell r="P107" t="str">
            <v>Locally</v>
          </cell>
          <cell r="Q107">
            <v>34947</v>
          </cell>
        </row>
        <row r="108">
          <cell r="A108">
            <v>10718</v>
          </cell>
          <cell r="B108" t="str">
            <v>Circle of Independent Learning</v>
          </cell>
          <cell r="C108" t="str">
            <v>01611760130534</v>
          </cell>
          <cell r="D108" t="str">
            <v>152</v>
          </cell>
          <cell r="E108" t="str">
            <v>S-Expired Member</v>
          </cell>
          <cell r="F108" t="str">
            <v>Fremont Unified</v>
          </cell>
          <cell r="G108" t="str">
            <v>SanFrancisco</v>
          </cell>
          <cell r="H108" t="str">
            <v>Alameda</v>
          </cell>
          <cell r="J108">
            <v>163</v>
          </cell>
          <cell r="K108" t="str">
            <v>K</v>
          </cell>
          <cell r="L108" t="str">
            <v>12</v>
          </cell>
          <cell r="N108" t="str">
            <v>Ind_Study</v>
          </cell>
          <cell r="O108" t="str">
            <v>Conversion</v>
          </cell>
          <cell r="P108" t="str">
            <v>Locally</v>
          </cell>
          <cell r="Q108">
            <v>36040</v>
          </cell>
        </row>
        <row r="109">
          <cell r="A109">
            <v>10719</v>
          </cell>
          <cell r="B109" t="str">
            <v>Gateway High School</v>
          </cell>
          <cell r="C109" t="str">
            <v>38684783830437</v>
          </cell>
          <cell r="D109" t="str">
            <v>141</v>
          </cell>
          <cell r="E109" t="str">
            <v>A-Active Member</v>
          </cell>
          <cell r="F109" t="str">
            <v>San Francisco Unified</v>
          </cell>
          <cell r="G109" t="str">
            <v>SanFrancisco</v>
          </cell>
          <cell r="H109" t="str">
            <v>SanFrancisco</v>
          </cell>
          <cell r="J109">
            <v>440</v>
          </cell>
          <cell r="K109" t="str">
            <v>9</v>
          </cell>
          <cell r="L109" t="str">
            <v>12</v>
          </cell>
          <cell r="N109" t="str">
            <v>Site_Based</v>
          </cell>
          <cell r="O109" t="str">
            <v>Startup</v>
          </cell>
          <cell r="P109" t="str">
            <v>Locally</v>
          </cell>
          <cell r="Q109">
            <v>36034</v>
          </cell>
        </row>
        <row r="110">
          <cell r="A110">
            <v>10720</v>
          </cell>
          <cell r="B110" t="str">
            <v>Elise P. Buckingham Charter Magnet High School</v>
          </cell>
          <cell r="C110" t="str">
            <v>48705734830113</v>
          </cell>
          <cell r="D110" t="str">
            <v>056</v>
          </cell>
          <cell r="E110" t="str">
            <v>A-Active Member</v>
          </cell>
          <cell r="F110" t="str">
            <v>Vacaville Unified</v>
          </cell>
          <cell r="G110" t="str">
            <v>SanFrancisco</v>
          </cell>
          <cell r="H110" t="str">
            <v>Solano</v>
          </cell>
          <cell r="J110">
            <v>450</v>
          </cell>
          <cell r="K110" t="str">
            <v>9</v>
          </cell>
          <cell r="L110" t="str">
            <v>12</v>
          </cell>
          <cell r="N110" t="str">
            <v>Site_Based</v>
          </cell>
          <cell r="O110" t="str">
            <v>Startup</v>
          </cell>
          <cell r="P110" t="str">
            <v>Locally</v>
          </cell>
          <cell r="Q110">
            <v>34579</v>
          </cell>
        </row>
        <row r="111">
          <cell r="A111">
            <v>10722</v>
          </cell>
          <cell r="B111" t="str">
            <v>Creative Arts Charter School</v>
          </cell>
          <cell r="C111" t="str">
            <v>38684786112601</v>
          </cell>
          <cell r="D111" t="str">
            <v>040</v>
          </cell>
          <cell r="E111" t="str">
            <v>A-Active Member</v>
          </cell>
          <cell r="F111" t="str">
            <v>San Francisco Unified</v>
          </cell>
          <cell r="G111" t="str">
            <v>SanFrancisco</v>
          </cell>
          <cell r="H111" t="str">
            <v>SanFrancisco</v>
          </cell>
          <cell r="J111">
            <v>258</v>
          </cell>
          <cell r="K111" t="str">
            <v>K</v>
          </cell>
          <cell r="L111" t="str">
            <v>8</v>
          </cell>
          <cell r="N111" t="str">
            <v>Site_Based</v>
          </cell>
          <cell r="O111" t="str">
            <v>Startup</v>
          </cell>
          <cell r="P111" t="str">
            <v>Direct</v>
          </cell>
          <cell r="Q111">
            <v>34578</v>
          </cell>
        </row>
        <row r="112">
          <cell r="A112">
            <v>10723</v>
          </cell>
          <cell r="B112" t="str">
            <v>Tierra Linda Middle School</v>
          </cell>
          <cell r="C112" t="str">
            <v>41690216044770</v>
          </cell>
          <cell r="D112" t="str">
            <v>329</v>
          </cell>
          <cell r="E112" t="str">
            <v>X-Declined Membership</v>
          </cell>
          <cell r="F112" t="str">
            <v>San Carlos Elementary</v>
          </cell>
          <cell r="G112" t="str">
            <v>SanFrancisco</v>
          </cell>
          <cell r="H112" t="str">
            <v>SanMateo</v>
          </cell>
          <cell r="J112">
            <v>457</v>
          </cell>
          <cell r="K112" t="str">
            <v>5</v>
          </cell>
          <cell r="L112" t="str">
            <v>8</v>
          </cell>
          <cell r="N112" t="str">
            <v>Site_Based</v>
          </cell>
          <cell r="O112" t="str">
            <v>Conversion</v>
          </cell>
          <cell r="P112" t="str">
            <v>Locally</v>
          </cell>
          <cell r="Q112">
            <v>36774</v>
          </cell>
        </row>
        <row r="113">
          <cell r="A113">
            <v>10724</v>
          </cell>
          <cell r="B113" t="str">
            <v>Sherman Oaks Community Charter School</v>
          </cell>
          <cell r="C113" t="str">
            <v>43693936046692</v>
          </cell>
          <cell r="D113" t="str">
            <v>304</v>
          </cell>
          <cell r="E113" t="str">
            <v>X-Declined Membership</v>
          </cell>
          <cell r="F113" t="str">
            <v>Campbell Union Elementary</v>
          </cell>
          <cell r="G113" t="str">
            <v>SanFrancisco</v>
          </cell>
          <cell r="H113" t="str">
            <v>SantaClara</v>
          </cell>
          <cell r="J113">
            <v>508</v>
          </cell>
          <cell r="K113" t="str">
            <v>K</v>
          </cell>
          <cell r="L113" t="str">
            <v>6</v>
          </cell>
          <cell r="N113" t="str">
            <v>Site_Based</v>
          </cell>
          <cell r="O113" t="str">
            <v>Conversion</v>
          </cell>
          <cell r="P113" t="str">
            <v>Locally</v>
          </cell>
          <cell r="Q113">
            <v>36774</v>
          </cell>
        </row>
        <row r="114">
          <cell r="A114">
            <v>10725</v>
          </cell>
          <cell r="B114" t="str">
            <v>Eel River Charter School</v>
          </cell>
          <cell r="C114" t="str">
            <v>23656072330272</v>
          </cell>
          <cell r="D114" t="str">
            <v>032</v>
          </cell>
          <cell r="E114" t="str">
            <v>A-Active Member</v>
          </cell>
          <cell r="F114" t="str">
            <v>Round Valley Unified</v>
          </cell>
          <cell r="G114" t="str">
            <v>SanFrancisco</v>
          </cell>
          <cell r="H114" t="str">
            <v>Mendocino</v>
          </cell>
          <cell r="J114">
            <v>60</v>
          </cell>
          <cell r="K114" t="str">
            <v>K</v>
          </cell>
          <cell r="L114" t="str">
            <v>8</v>
          </cell>
          <cell r="N114" t="str">
            <v>Site_Based</v>
          </cell>
          <cell r="O114" t="str">
            <v>Startup</v>
          </cell>
          <cell r="P114" t="str">
            <v>Direct</v>
          </cell>
          <cell r="Q114">
            <v>34578</v>
          </cell>
        </row>
        <row r="115">
          <cell r="A115">
            <v>10726</v>
          </cell>
          <cell r="B115" t="str">
            <v>Delta Charter High School (at Cabrillo College)</v>
          </cell>
          <cell r="C115" t="str">
            <v>44698234430187</v>
          </cell>
          <cell r="D115" t="str">
            <v>059</v>
          </cell>
          <cell r="E115" t="str">
            <v>A-Active Member</v>
          </cell>
          <cell r="F115" t="str">
            <v>Santa Cruz City High</v>
          </cell>
          <cell r="G115" t="str">
            <v>SanFrancisco</v>
          </cell>
          <cell r="H115" t="str">
            <v>SantaCruz</v>
          </cell>
          <cell r="J115">
            <v>120</v>
          </cell>
          <cell r="K115" t="str">
            <v>9</v>
          </cell>
          <cell r="L115" t="str">
            <v>12</v>
          </cell>
          <cell r="N115" t="str">
            <v>Site_Based</v>
          </cell>
          <cell r="O115" t="str">
            <v>Startup</v>
          </cell>
          <cell r="P115" t="str">
            <v>Locally</v>
          </cell>
          <cell r="Q115">
            <v>35100</v>
          </cell>
        </row>
        <row r="116">
          <cell r="A116">
            <v>10727</v>
          </cell>
          <cell r="B116" t="str">
            <v>Fammatre Charter School</v>
          </cell>
          <cell r="C116" t="str">
            <v>43693856046445</v>
          </cell>
          <cell r="D116" t="str">
            <v>638</v>
          </cell>
          <cell r="E116" t="str">
            <v>X-Declined Membership</v>
          </cell>
          <cell r="F116" t="str">
            <v>Cambrian Elementary</v>
          </cell>
          <cell r="G116" t="str">
            <v>SanFrancisco</v>
          </cell>
          <cell r="H116" t="str">
            <v>SantaClara</v>
          </cell>
          <cell r="J116">
            <v>500</v>
          </cell>
          <cell r="K116" t="str">
            <v>K</v>
          </cell>
          <cell r="L116" t="str">
            <v>5</v>
          </cell>
          <cell r="N116" t="str">
            <v>Site_Based</v>
          </cell>
          <cell r="O116" t="str">
            <v>Conversion</v>
          </cell>
          <cell r="P116" t="str">
            <v>Locally</v>
          </cell>
          <cell r="Q116">
            <v>38230</v>
          </cell>
        </row>
        <row r="117">
          <cell r="A117">
            <v>10728</v>
          </cell>
          <cell r="B117" t="str">
            <v>Six Rivers Charter High School</v>
          </cell>
          <cell r="C117" t="str">
            <v>12626870107110</v>
          </cell>
          <cell r="D117" t="str">
            <v>642</v>
          </cell>
          <cell r="E117" t="str">
            <v>A-Active Member</v>
          </cell>
          <cell r="F117" t="str">
            <v>Northern Humboldt Union High</v>
          </cell>
          <cell r="G117" t="str">
            <v>SanFrancisco</v>
          </cell>
          <cell r="H117" t="str">
            <v>Humbolt</v>
          </cell>
          <cell r="J117">
            <v>80</v>
          </cell>
          <cell r="K117" t="str">
            <v>9</v>
          </cell>
          <cell r="L117" t="str">
            <v>12</v>
          </cell>
          <cell r="N117" t="str">
            <v>Combination</v>
          </cell>
          <cell r="O117" t="str">
            <v>Startup</v>
          </cell>
          <cell r="P117" t="str">
            <v>Locally</v>
          </cell>
          <cell r="Q117">
            <v>38169</v>
          </cell>
        </row>
        <row r="118">
          <cell r="A118">
            <v>10731</v>
          </cell>
          <cell r="B118" t="str">
            <v>Freshwater Charter Middle School</v>
          </cell>
          <cell r="C118" t="str">
            <v>12628286116289</v>
          </cell>
          <cell r="D118" t="str">
            <v>173</v>
          </cell>
          <cell r="E118" t="str">
            <v>X-Declined Membership</v>
          </cell>
          <cell r="F118" t="str">
            <v>Freshwater Elementary</v>
          </cell>
          <cell r="G118" t="str">
            <v>SanFrancisco</v>
          </cell>
          <cell r="H118" t="str">
            <v>Humbolt</v>
          </cell>
          <cell r="J118">
            <v>50</v>
          </cell>
          <cell r="K118" t="str">
            <v>7</v>
          </cell>
          <cell r="L118" t="str">
            <v>8</v>
          </cell>
          <cell r="N118" t="str">
            <v>Site_Based</v>
          </cell>
          <cell r="O118" t="str">
            <v>Startup</v>
          </cell>
          <cell r="P118" t="str">
            <v>Locally</v>
          </cell>
          <cell r="Q118">
            <v>36410</v>
          </cell>
        </row>
        <row r="119">
          <cell r="A119">
            <v>10735</v>
          </cell>
          <cell r="B119" t="str">
            <v>Bay Area Technology School (BayTech)</v>
          </cell>
          <cell r="C119" t="str">
            <v>01612590106906</v>
          </cell>
          <cell r="D119" t="str">
            <v>661</v>
          </cell>
          <cell r="E119" t="str">
            <v>A-Active Member</v>
          </cell>
          <cell r="F119" t="str">
            <v>Oakland Unified</v>
          </cell>
          <cell r="G119" t="str">
            <v>SanFrancisco</v>
          </cell>
          <cell r="H119" t="str">
            <v>Alameda</v>
          </cell>
          <cell r="J119">
            <v>235</v>
          </cell>
          <cell r="K119" t="str">
            <v>6</v>
          </cell>
          <cell r="L119" t="str">
            <v>11</v>
          </cell>
          <cell r="N119" t="str">
            <v>Site_Based</v>
          </cell>
          <cell r="O119" t="str">
            <v>Startup</v>
          </cell>
          <cell r="P119" t="str">
            <v>Direct</v>
          </cell>
          <cell r="Q119">
            <v>38237</v>
          </cell>
        </row>
        <row r="120">
          <cell r="A120">
            <v>10738</v>
          </cell>
          <cell r="B120" t="str">
            <v>Sebastopol Independent Charter School</v>
          </cell>
          <cell r="C120" t="str">
            <v>49709386113039</v>
          </cell>
          <cell r="D120" t="str">
            <v>078</v>
          </cell>
          <cell r="E120" t="str">
            <v>A-Active Member</v>
          </cell>
          <cell r="F120" t="str">
            <v>Sebastopol Union Elementary</v>
          </cell>
          <cell r="G120" t="str">
            <v>SanFrancisco</v>
          </cell>
          <cell r="H120" t="str">
            <v>Sonoma</v>
          </cell>
          <cell r="J120">
            <v>260</v>
          </cell>
          <cell r="K120" t="str">
            <v>K</v>
          </cell>
          <cell r="L120" t="str">
            <v>8</v>
          </cell>
          <cell r="N120" t="str">
            <v>Site_Based</v>
          </cell>
          <cell r="O120" t="str">
            <v>Startup</v>
          </cell>
          <cell r="P120" t="str">
            <v>Direct</v>
          </cell>
          <cell r="Q120">
            <v>34947</v>
          </cell>
        </row>
        <row r="121">
          <cell r="A121">
            <v>10739</v>
          </cell>
          <cell r="B121" t="str">
            <v>Tree of Life Charter School</v>
          </cell>
          <cell r="C121" t="str">
            <v>23656156117386</v>
          </cell>
          <cell r="D121" t="str">
            <v>276</v>
          </cell>
          <cell r="E121" t="str">
            <v>A-Active Member</v>
          </cell>
          <cell r="F121" t="str">
            <v>Ukiah Unified</v>
          </cell>
          <cell r="G121" t="str">
            <v>SanFrancisco</v>
          </cell>
          <cell r="H121" t="str">
            <v>Mendocino</v>
          </cell>
          <cell r="J121">
            <v>62</v>
          </cell>
          <cell r="K121" t="str">
            <v>K</v>
          </cell>
          <cell r="L121" t="str">
            <v>6</v>
          </cell>
          <cell r="N121" t="str">
            <v>Site_Based</v>
          </cell>
          <cell r="O121" t="str">
            <v>Startup</v>
          </cell>
          <cell r="P121" t="str">
            <v>Direct</v>
          </cell>
          <cell r="Q121">
            <v>36774</v>
          </cell>
        </row>
        <row r="122">
          <cell r="A122">
            <v>10747</v>
          </cell>
          <cell r="B122" t="str">
            <v>Big Sur Charter School</v>
          </cell>
          <cell r="C122" t="str">
            <v>27751500118349</v>
          </cell>
          <cell r="D122" t="str">
            <v>1000</v>
          </cell>
          <cell r="E122" t="str">
            <v>A-Active Member</v>
          </cell>
          <cell r="F122" t="str">
            <v>Pacific Unified</v>
          </cell>
          <cell r="G122" t="str">
            <v>SanFrancisco</v>
          </cell>
          <cell r="H122" t="str">
            <v>Monterey</v>
          </cell>
          <cell r="J122">
            <v>30</v>
          </cell>
          <cell r="K122" t="str">
            <v>K</v>
          </cell>
          <cell r="L122" t="str">
            <v>12</v>
          </cell>
          <cell r="N122" t="str">
            <v>Ind_Study</v>
          </cell>
          <cell r="O122" t="str">
            <v>Startup</v>
          </cell>
          <cell r="P122" t="str">
            <v>Direct</v>
          </cell>
          <cell r="Q122">
            <v>39693</v>
          </cell>
        </row>
        <row r="123">
          <cell r="A123">
            <v>10751</v>
          </cell>
          <cell r="B123" t="str">
            <v>Valley Preparatory Academy Charter</v>
          </cell>
          <cell r="C123" t="str">
            <v>10621660106740</v>
          </cell>
          <cell r="D123" t="str">
            <v>662</v>
          </cell>
          <cell r="E123" t="str">
            <v>A-Active Member</v>
          </cell>
          <cell r="F123" t="str">
            <v>Fresno Unified</v>
          </cell>
          <cell r="G123" t="str">
            <v>Fresno</v>
          </cell>
          <cell r="H123" t="str">
            <v>Fresno</v>
          </cell>
          <cell r="J123">
            <v>250</v>
          </cell>
          <cell r="K123" t="str">
            <v>K</v>
          </cell>
          <cell r="L123" t="str">
            <v>12</v>
          </cell>
          <cell r="N123" t="str">
            <v>Site_Based</v>
          </cell>
          <cell r="O123" t="str">
            <v>Startup</v>
          </cell>
          <cell r="P123" t="str">
            <v>Direct</v>
          </cell>
          <cell r="Q123">
            <v>38220</v>
          </cell>
        </row>
        <row r="124">
          <cell r="A124">
            <v>10998</v>
          </cell>
          <cell r="B124" t="str">
            <v>Hickman Charter School</v>
          </cell>
          <cell r="C124" t="str">
            <v>50711006112627</v>
          </cell>
          <cell r="D124" t="str">
            <v>D4</v>
          </cell>
          <cell r="E124" t="str">
            <v>A-Active Member</v>
          </cell>
          <cell r="F124" t="str">
            <v>Hickman Elementary</v>
          </cell>
          <cell r="G124" t="str">
            <v>Fresno</v>
          </cell>
          <cell r="H124" t="str">
            <v>Stanislaus</v>
          </cell>
          <cell r="J124">
            <v>570</v>
          </cell>
          <cell r="K124" t="str">
            <v>K</v>
          </cell>
          <cell r="L124" t="str">
            <v>8</v>
          </cell>
          <cell r="N124" t="str">
            <v>Site_Based</v>
          </cell>
          <cell r="O124" t="str">
            <v>Startup</v>
          </cell>
          <cell r="P124" t="str">
            <v>Locally</v>
          </cell>
          <cell r="Q124">
            <v>36595</v>
          </cell>
        </row>
        <row r="125">
          <cell r="A125">
            <v>11361</v>
          </cell>
          <cell r="B125" t="str">
            <v>Los Angeles International Charter High School</v>
          </cell>
          <cell r="C125" t="str">
            <v>19647330109942</v>
          </cell>
          <cell r="D125" t="str">
            <v>741</v>
          </cell>
          <cell r="E125" t="str">
            <v>A-Active Member</v>
          </cell>
          <cell r="F125" t="str">
            <v>Los Angeles Unified</v>
          </cell>
          <cell r="G125" t="str">
            <v>Los_Angeles</v>
          </cell>
          <cell r="H125" t="str">
            <v>LosAngeles</v>
          </cell>
          <cell r="J125">
            <v>170</v>
          </cell>
          <cell r="K125" t="str">
            <v>9</v>
          </cell>
          <cell r="L125" t="str">
            <v>12</v>
          </cell>
          <cell r="N125" t="str">
            <v>Site_Based</v>
          </cell>
          <cell r="O125" t="str">
            <v>Startup</v>
          </cell>
          <cell r="P125" t="str">
            <v>Direct</v>
          </cell>
          <cell r="Q125">
            <v>38581</v>
          </cell>
        </row>
        <row r="126">
          <cell r="A126">
            <v>11403</v>
          </cell>
          <cell r="B126" t="str">
            <v>New Designs Charter School</v>
          </cell>
          <cell r="C126" t="str">
            <v>19647330102541</v>
          </cell>
          <cell r="D126" t="str">
            <v>601</v>
          </cell>
          <cell r="E126" t="str">
            <v>A-Active Member</v>
          </cell>
          <cell r="F126" t="str">
            <v>Los Angeles Unified</v>
          </cell>
          <cell r="G126" t="str">
            <v>Los_Angeles</v>
          </cell>
          <cell r="H126" t="str">
            <v>LosAngeles</v>
          </cell>
          <cell r="J126">
            <v>500</v>
          </cell>
          <cell r="K126" t="str">
            <v>6</v>
          </cell>
          <cell r="L126" t="str">
            <v>11</v>
          </cell>
          <cell r="N126" t="str">
            <v>Site_Based</v>
          </cell>
          <cell r="O126" t="str">
            <v>Startup</v>
          </cell>
          <cell r="P126" t="str">
            <v>Direct</v>
          </cell>
          <cell r="Q126">
            <v>38229</v>
          </cell>
        </row>
        <row r="127">
          <cell r="A127">
            <v>11592</v>
          </cell>
          <cell r="B127" t="str">
            <v>Port of Los Angeles High School</v>
          </cell>
          <cell r="C127" t="str">
            <v>19647330107755</v>
          </cell>
          <cell r="D127" t="str">
            <v>542</v>
          </cell>
          <cell r="E127" t="str">
            <v>A-Active Member</v>
          </cell>
          <cell r="F127" t="str">
            <v>Los Angeles Unified</v>
          </cell>
          <cell r="G127" t="str">
            <v>Los_Angeles</v>
          </cell>
          <cell r="H127" t="str">
            <v>LosAngeles</v>
          </cell>
          <cell r="J127">
            <v>750</v>
          </cell>
          <cell r="K127" t="str">
            <v>9</v>
          </cell>
          <cell r="L127" t="str">
            <v>12</v>
          </cell>
          <cell r="N127" t="str">
            <v>Site_Based</v>
          </cell>
          <cell r="O127" t="str">
            <v>Startup</v>
          </cell>
          <cell r="P127" t="str">
            <v>Direct</v>
          </cell>
          <cell r="Q127">
            <v>38596</v>
          </cell>
        </row>
        <row r="128">
          <cell r="A128">
            <v>11598</v>
          </cell>
          <cell r="B128" t="str">
            <v>Dr. Theo. T. Alexander, Jr. Science Center School</v>
          </cell>
          <cell r="C128" t="str">
            <v>19647330102491</v>
          </cell>
          <cell r="D128" t="str">
            <v>604</v>
          </cell>
          <cell r="E128" t="str">
            <v>X-Declined Membership</v>
          </cell>
          <cell r="F128" t="str">
            <v>Los Angeles Unified</v>
          </cell>
          <cell r="G128" t="str">
            <v>Los_Angeles</v>
          </cell>
          <cell r="H128" t="str">
            <v>LosAngeles</v>
          </cell>
          <cell r="J128">
            <v>625</v>
          </cell>
          <cell r="K128" t="str">
            <v>K</v>
          </cell>
          <cell r="L128" t="str">
            <v>5</v>
          </cell>
          <cell r="N128" t="str">
            <v>Site_Based</v>
          </cell>
          <cell r="O128" t="str">
            <v>Startup</v>
          </cell>
          <cell r="P128" t="str">
            <v>Locally</v>
          </cell>
          <cell r="Q128">
            <v>38239</v>
          </cell>
        </row>
        <row r="129">
          <cell r="A129">
            <v>11847</v>
          </cell>
          <cell r="B129" t="str">
            <v>Ingenium Charter School</v>
          </cell>
          <cell r="C129" t="str">
            <v>19766790121137</v>
          </cell>
          <cell r="D129" t="str">
            <v>1157</v>
          </cell>
          <cell r="E129" t="str">
            <v>A-Active Member</v>
          </cell>
          <cell r="F129" t="str">
            <v>SBE - Ingenium Charter</v>
          </cell>
          <cell r="G129" t="str">
            <v>Los_Angeles</v>
          </cell>
          <cell r="H129" t="str">
            <v>LosAngeles</v>
          </cell>
          <cell r="J129">
            <v>224</v>
          </cell>
          <cell r="N129" t="str">
            <v>Site_Based</v>
          </cell>
          <cell r="O129" t="str">
            <v>Startup</v>
          </cell>
          <cell r="P129" t="str">
            <v>Direct</v>
          </cell>
          <cell r="Q129">
            <v>40432</v>
          </cell>
        </row>
        <row r="130">
          <cell r="A130">
            <v>11878</v>
          </cell>
          <cell r="B130" t="str">
            <v>Kings River-Hardwick School District</v>
          </cell>
          <cell r="C130" t="str">
            <v>16639416010474</v>
          </cell>
          <cell r="D130" t="str">
            <v>D7</v>
          </cell>
          <cell r="E130" t="str">
            <v>P-Prospect Member</v>
          </cell>
          <cell r="F130" t="str">
            <v>Kings River-Hardwick Union Elementary</v>
          </cell>
          <cell r="G130" t="str">
            <v>Fresno</v>
          </cell>
          <cell r="H130" t="str">
            <v>Kings</v>
          </cell>
          <cell r="J130">
            <v>643</v>
          </cell>
          <cell r="K130" t="str">
            <v>K</v>
          </cell>
          <cell r="L130" t="str">
            <v>8</v>
          </cell>
          <cell r="N130" t="str">
            <v>Site_Based</v>
          </cell>
          <cell r="O130" t="str">
            <v>Conversion</v>
          </cell>
          <cell r="P130" t="str">
            <v>Locally</v>
          </cell>
          <cell r="Q130">
            <v>37073</v>
          </cell>
        </row>
        <row r="131">
          <cell r="A131">
            <v>11888</v>
          </cell>
          <cell r="B131" t="str">
            <v>Cornerstone Prep Charter School</v>
          </cell>
          <cell r="C131" t="str">
            <v>19647330100297</v>
          </cell>
          <cell r="D131" t="str">
            <v>520</v>
          </cell>
          <cell r="E131" t="str">
            <v>A-Active Member</v>
          </cell>
          <cell r="F131" t="str">
            <v>Los Angeles Unified</v>
          </cell>
          <cell r="G131" t="str">
            <v>Los_Angeles</v>
          </cell>
          <cell r="H131" t="str">
            <v>LosAngeles</v>
          </cell>
          <cell r="J131">
            <v>260</v>
          </cell>
          <cell r="K131" t="str">
            <v>K</v>
          </cell>
          <cell r="L131" t="str">
            <v>6</v>
          </cell>
          <cell r="N131" t="str">
            <v>Site_Based</v>
          </cell>
          <cell r="O131" t="str">
            <v>Startup</v>
          </cell>
          <cell r="P131" t="str">
            <v>Direct</v>
          </cell>
          <cell r="Q131">
            <v>37866</v>
          </cell>
        </row>
        <row r="132">
          <cell r="A132">
            <v>11898</v>
          </cell>
          <cell r="B132" t="str">
            <v>Gold Oak Arts Charter School</v>
          </cell>
          <cell r="C132" t="str">
            <v>09618790102251</v>
          </cell>
          <cell r="D132" t="str">
            <v>544</v>
          </cell>
          <cell r="E132" t="str">
            <v>P-Prospect Member</v>
          </cell>
          <cell r="F132" t="str">
            <v>Gold Oak Union Elementary</v>
          </cell>
          <cell r="G132" t="str">
            <v>Sacramento</v>
          </cell>
          <cell r="H132" t="str">
            <v>ElDorado</v>
          </cell>
          <cell r="J132">
            <v>68</v>
          </cell>
          <cell r="K132" t="str">
            <v>5</v>
          </cell>
          <cell r="L132" t="str">
            <v>8</v>
          </cell>
          <cell r="N132" t="str">
            <v>Site_Based</v>
          </cell>
          <cell r="O132" t="str">
            <v>Startup</v>
          </cell>
          <cell r="P132" t="str">
            <v>Locally</v>
          </cell>
          <cell r="Q132">
            <v>38217</v>
          </cell>
        </row>
        <row r="133">
          <cell r="A133">
            <v>11906</v>
          </cell>
          <cell r="B133" t="str">
            <v>Camino Nuevo High School</v>
          </cell>
          <cell r="C133" t="str">
            <v>19647330106435</v>
          </cell>
          <cell r="D133" t="str">
            <v>635</v>
          </cell>
          <cell r="E133" t="str">
            <v>A-Active Member</v>
          </cell>
          <cell r="F133" t="str">
            <v>Los Angeles Unified</v>
          </cell>
          <cell r="G133" t="str">
            <v>Los_Angeles</v>
          </cell>
          <cell r="H133" t="str">
            <v>LosAngeles</v>
          </cell>
          <cell r="J133">
            <v>440</v>
          </cell>
          <cell r="K133" t="str">
            <v>9</v>
          </cell>
          <cell r="L133" t="str">
            <v>12</v>
          </cell>
          <cell r="N133" t="str">
            <v>Site_Based</v>
          </cell>
          <cell r="O133" t="str">
            <v>Startup</v>
          </cell>
          <cell r="P133" t="str">
            <v>Direct</v>
          </cell>
          <cell r="Q133">
            <v>38169</v>
          </cell>
        </row>
        <row r="134">
          <cell r="A134">
            <v>11907</v>
          </cell>
          <cell r="B134" t="str">
            <v>Global Youth Center Charter High School</v>
          </cell>
          <cell r="C134" t="str">
            <v>34739730106377</v>
          </cell>
          <cell r="D134" t="str">
            <v>617</v>
          </cell>
          <cell r="E134" t="str">
            <v>P-Prospect Member</v>
          </cell>
          <cell r="F134" t="str">
            <v>Center Joint Unified</v>
          </cell>
          <cell r="G134" t="str">
            <v>Sacramento</v>
          </cell>
          <cell r="H134" t="str">
            <v>Sacramento</v>
          </cell>
          <cell r="J134">
            <v>110</v>
          </cell>
          <cell r="K134" t="str">
            <v>9</v>
          </cell>
          <cell r="L134" t="str">
            <v>12</v>
          </cell>
          <cell r="N134" t="str">
            <v>Site_Based</v>
          </cell>
          <cell r="O134" t="str">
            <v>Startup</v>
          </cell>
          <cell r="P134" t="str">
            <v>Locally</v>
          </cell>
          <cell r="Q134">
            <v>38210</v>
          </cell>
        </row>
        <row r="135">
          <cell r="A135">
            <v>11909</v>
          </cell>
          <cell r="B135" t="str">
            <v>Merced Scholars Charter School</v>
          </cell>
          <cell r="C135" t="str">
            <v>24102490106518</v>
          </cell>
          <cell r="D135" t="str">
            <v>631</v>
          </cell>
          <cell r="E135" t="str">
            <v>A-Active Member</v>
          </cell>
          <cell r="F135" t="str">
            <v>Merced Co. Office of Education</v>
          </cell>
          <cell r="G135" t="str">
            <v>Fresno</v>
          </cell>
          <cell r="H135" t="str">
            <v>Merced</v>
          </cell>
          <cell r="J135">
            <v>120</v>
          </cell>
          <cell r="K135" t="str">
            <v>6</v>
          </cell>
          <cell r="L135" t="str">
            <v>12</v>
          </cell>
          <cell r="N135" t="str">
            <v>Ind_Study</v>
          </cell>
          <cell r="O135" t="str">
            <v>Startup</v>
          </cell>
          <cell r="P135" t="str">
            <v>Locally</v>
          </cell>
          <cell r="Q135">
            <v>38215</v>
          </cell>
        </row>
        <row r="136">
          <cell r="A136">
            <v>11910</v>
          </cell>
          <cell r="B136" t="str">
            <v>Diamond Mountain Charter High School</v>
          </cell>
          <cell r="C136" t="str">
            <v>18641390106385</v>
          </cell>
          <cell r="D136" t="str">
            <v>633</v>
          </cell>
          <cell r="E136" t="str">
            <v>A-Active Member</v>
          </cell>
          <cell r="F136" t="str">
            <v>Lassen Union High</v>
          </cell>
          <cell r="G136" t="str">
            <v>Sacramento</v>
          </cell>
          <cell r="H136" t="str">
            <v>Lassen</v>
          </cell>
          <cell r="J136">
            <v>75</v>
          </cell>
          <cell r="K136" t="str">
            <v>9</v>
          </cell>
          <cell r="L136" t="str">
            <v>12</v>
          </cell>
          <cell r="N136" t="str">
            <v>Ind_Study</v>
          </cell>
          <cell r="O136" t="str">
            <v>Startup</v>
          </cell>
          <cell r="P136" t="str">
            <v>Locally</v>
          </cell>
          <cell r="Q136">
            <v>38223</v>
          </cell>
        </row>
        <row r="137">
          <cell r="A137">
            <v>11911</v>
          </cell>
          <cell r="B137" t="str">
            <v>William Finch Charter School</v>
          </cell>
          <cell r="C137" t="str">
            <v>11101161130103</v>
          </cell>
          <cell r="D137" t="str">
            <v>634</v>
          </cell>
          <cell r="E137" t="str">
            <v>A-Active Member</v>
          </cell>
          <cell r="F137" t="str">
            <v>Glenn Co. Office of Education</v>
          </cell>
          <cell r="G137" t="str">
            <v>Sacramento</v>
          </cell>
          <cell r="H137" t="str">
            <v>Glenn</v>
          </cell>
          <cell r="J137">
            <v>130</v>
          </cell>
          <cell r="K137" t="str">
            <v>K</v>
          </cell>
          <cell r="L137" t="str">
            <v>12</v>
          </cell>
          <cell r="N137" t="str">
            <v>Ind_Study</v>
          </cell>
          <cell r="O137" t="str">
            <v>Conversion</v>
          </cell>
          <cell r="P137" t="str">
            <v>Locally</v>
          </cell>
          <cell r="Q137">
            <v>38169</v>
          </cell>
        </row>
        <row r="138">
          <cell r="A138">
            <v>11912</v>
          </cell>
          <cell r="B138" t="str">
            <v>Rosa Parks Academy</v>
          </cell>
          <cell r="C138" t="str">
            <v>39686760108647</v>
          </cell>
          <cell r="D138" t="str">
            <v>554</v>
          </cell>
          <cell r="E138" t="str">
            <v>A-Active Member</v>
          </cell>
          <cell r="F138" t="str">
            <v>Stockton City Unified</v>
          </cell>
          <cell r="G138" t="str">
            <v>Sacramento</v>
          </cell>
          <cell r="H138" t="str">
            <v>SanJoaquin</v>
          </cell>
          <cell r="J138">
            <v>352</v>
          </cell>
          <cell r="K138" t="str">
            <v>K</v>
          </cell>
          <cell r="L138" t="str">
            <v>5</v>
          </cell>
          <cell r="N138" t="str">
            <v>Site_Based</v>
          </cell>
          <cell r="O138" t="str">
            <v>Startup</v>
          </cell>
          <cell r="P138" t="str">
            <v>Direct</v>
          </cell>
          <cell r="Q138">
            <v>38594</v>
          </cell>
        </row>
        <row r="139">
          <cell r="A139">
            <v>11913</v>
          </cell>
          <cell r="B139" t="str">
            <v>Westwood Charter School (399)</v>
          </cell>
          <cell r="C139" t="str">
            <v>18642041830132</v>
          </cell>
          <cell r="D139" t="str">
            <v>399</v>
          </cell>
          <cell r="E139" t="str">
            <v>B-Denied or Suspended</v>
          </cell>
          <cell r="F139" t="str">
            <v>Westwood Unified</v>
          </cell>
          <cell r="G139" t="str">
            <v>Sacramento</v>
          </cell>
          <cell r="H139" t="str">
            <v>Lassen</v>
          </cell>
          <cell r="J139">
            <v>480</v>
          </cell>
          <cell r="K139" t="str">
            <v>K</v>
          </cell>
          <cell r="L139" t="str">
            <v>12</v>
          </cell>
          <cell r="N139" t="str">
            <v>Ind_Study</v>
          </cell>
          <cell r="O139" t="str">
            <v>Startup</v>
          </cell>
          <cell r="P139" t="str">
            <v>Direct</v>
          </cell>
          <cell r="Q139">
            <v>37179</v>
          </cell>
        </row>
        <row r="140">
          <cell r="A140">
            <v>11914</v>
          </cell>
          <cell r="B140" t="str">
            <v>Accelerated Charter Elementary School</v>
          </cell>
          <cell r="C140" t="str">
            <v>19647330100743</v>
          </cell>
          <cell r="D140" t="str">
            <v>539</v>
          </cell>
          <cell r="E140" t="str">
            <v>A-Active Member</v>
          </cell>
          <cell r="F140" t="str">
            <v>Los Angeles Unified</v>
          </cell>
          <cell r="G140" t="str">
            <v>Los_Angeles</v>
          </cell>
          <cell r="H140" t="str">
            <v>LosAngeles</v>
          </cell>
          <cell r="J140">
            <v>131</v>
          </cell>
          <cell r="K140" t="str">
            <v>K</v>
          </cell>
          <cell r="L140" t="str">
            <v>8</v>
          </cell>
          <cell r="N140" t="str">
            <v>Site_Based</v>
          </cell>
          <cell r="O140" t="str">
            <v>Startup</v>
          </cell>
          <cell r="P140" t="str">
            <v>Direct</v>
          </cell>
          <cell r="Q140">
            <v>38231</v>
          </cell>
        </row>
        <row r="141">
          <cell r="A141">
            <v>11921</v>
          </cell>
          <cell r="B141" t="str">
            <v>Pioneer Union Elementary</v>
          </cell>
          <cell r="C141" t="str">
            <v>16639906010557</v>
          </cell>
          <cell r="D141" t="str">
            <v>D1</v>
          </cell>
          <cell r="E141" t="str">
            <v>P-Prospect Member</v>
          </cell>
          <cell r="F141" t="str">
            <v>Pioneer Union Elementary</v>
          </cell>
          <cell r="G141" t="str">
            <v>Fresno</v>
          </cell>
          <cell r="H141" t="str">
            <v>Kings</v>
          </cell>
          <cell r="J141">
            <v>700</v>
          </cell>
          <cell r="K141" t="str">
            <v>K</v>
          </cell>
          <cell r="L141" t="str">
            <v>5</v>
          </cell>
          <cell r="N141" t="str">
            <v>Site_Based</v>
          </cell>
          <cell r="O141" t="str">
            <v>Conversion</v>
          </cell>
          <cell r="P141" t="str">
            <v>Locally</v>
          </cell>
          <cell r="Q141">
            <v>34335</v>
          </cell>
        </row>
        <row r="142">
          <cell r="A142">
            <v>11946</v>
          </cell>
          <cell r="B142" t="str">
            <v>Para Los Ninos Charter School</v>
          </cell>
          <cell r="C142" t="str">
            <v>19647336120489</v>
          </cell>
          <cell r="D142" t="str">
            <v>475</v>
          </cell>
          <cell r="E142" t="str">
            <v>A-Active Member</v>
          </cell>
          <cell r="F142" t="str">
            <v>Los Angeles Unified</v>
          </cell>
          <cell r="G142" t="str">
            <v>Los_Angeles</v>
          </cell>
          <cell r="H142" t="str">
            <v>LosAngeles</v>
          </cell>
          <cell r="J142">
            <v>290</v>
          </cell>
          <cell r="K142" t="str">
            <v>K</v>
          </cell>
          <cell r="L142" t="str">
            <v>5</v>
          </cell>
          <cell r="N142" t="str">
            <v>Site_Based</v>
          </cell>
          <cell r="O142" t="str">
            <v>Startup</v>
          </cell>
          <cell r="P142" t="str">
            <v>Direct</v>
          </cell>
          <cell r="Q142">
            <v>37501</v>
          </cell>
        </row>
        <row r="143">
          <cell r="A143">
            <v>11967</v>
          </cell>
          <cell r="B143" t="str">
            <v>CHIME Charter Middle School</v>
          </cell>
          <cell r="C143" t="str">
            <v>19647330101634</v>
          </cell>
          <cell r="D143" t="str">
            <v>580</v>
          </cell>
          <cell r="E143" t="str">
            <v>A-Active Member</v>
          </cell>
          <cell r="F143" t="str">
            <v>Los Angeles Unified</v>
          </cell>
          <cell r="G143" t="str">
            <v>Los_Angeles</v>
          </cell>
          <cell r="H143" t="str">
            <v>LosAngeles</v>
          </cell>
          <cell r="J143">
            <v>224</v>
          </cell>
          <cell r="K143" t="str">
            <v>6</v>
          </cell>
          <cell r="L143" t="str">
            <v>8</v>
          </cell>
          <cell r="N143" t="str">
            <v>Site_Based</v>
          </cell>
          <cell r="O143" t="str">
            <v>Startup</v>
          </cell>
          <cell r="P143" t="str">
            <v>Direct</v>
          </cell>
          <cell r="Q143">
            <v>37866</v>
          </cell>
        </row>
        <row r="144">
          <cell r="A144">
            <v>11968</v>
          </cell>
          <cell r="B144" t="str">
            <v>CHIME Elementary Charter School</v>
          </cell>
          <cell r="C144" t="str">
            <v>19647336119531</v>
          </cell>
          <cell r="D144" t="str">
            <v>417</v>
          </cell>
          <cell r="E144" t="str">
            <v>A-Active Member</v>
          </cell>
          <cell r="F144" t="str">
            <v>Los Angeles Unified</v>
          </cell>
          <cell r="G144" t="str">
            <v>Los_Angeles</v>
          </cell>
          <cell r="H144" t="str">
            <v>LosAngeles</v>
          </cell>
          <cell r="J144">
            <v>280</v>
          </cell>
          <cell r="K144" t="str">
            <v>K</v>
          </cell>
          <cell r="L144" t="str">
            <v>5</v>
          </cell>
          <cell r="N144" t="str">
            <v>Site_Based</v>
          </cell>
          <cell r="O144" t="str">
            <v>Startup</v>
          </cell>
          <cell r="P144" t="str">
            <v>Direct</v>
          </cell>
          <cell r="Q144">
            <v>37134</v>
          </cell>
        </row>
        <row r="145">
          <cell r="A145">
            <v>11970</v>
          </cell>
          <cell r="B145" t="str">
            <v>View Park Preparatory Accelerated Charter Elementary School</v>
          </cell>
          <cell r="C145" t="str">
            <v>19647336117048</v>
          </cell>
          <cell r="D145" t="str">
            <v>190</v>
          </cell>
          <cell r="E145" t="str">
            <v>A-Active Member</v>
          </cell>
          <cell r="F145" t="str">
            <v>Los Angeles Unified</v>
          </cell>
          <cell r="G145" t="str">
            <v>Los_Angeles</v>
          </cell>
          <cell r="H145" t="str">
            <v>LosAngeles</v>
          </cell>
          <cell r="J145">
            <v>446</v>
          </cell>
          <cell r="K145" t="str">
            <v>K</v>
          </cell>
          <cell r="L145" t="str">
            <v>5</v>
          </cell>
          <cell r="N145" t="str">
            <v>Site_Based</v>
          </cell>
          <cell r="O145" t="str">
            <v>Startup</v>
          </cell>
          <cell r="P145" t="str">
            <v>Direct</v>
          </cell>
          <cell r="Q145">
            <v>36410</v>
          </cell>
        </row>
        <row r="146">
          <cell r="A146">
            <v>11971</v>
          </cell>
          <cell r="B146" t="str">
            <v>View Park Preparatory Accelerated Charter High School</v>
          </cell>
          <cell r="C146" t="str">
            <v>19647330101196</v>
          </cell>
          <cell r="D146" t="str">
            <v>543</v>
          </cell>
          <cell r="E146" t="str">
            <v>A-Active Member</v>
          </cell>
          <cell r="F146" t="str">
            <v>Los Angeles Unified</v>
          </cell>
          <cell r="G146" t="str">
            <v>Los_Angeles</v>
          </cell>
          <cell r="H146" t="str">
            <v>LosAngeles</v>
          </cell>
          <cell r="J146">
            <v>410</v>
          </cell>
          <cell r="K146" t="str">
            <v>9</v>
          </cell>
          <cell r="L146" t="str">
            <v>12</v>
          </cell>
          <cell r="N146" t="str">
            <v>Site_Based</v>
          </cell>
          <cell r="O146" t="str">
            <v>Startup</v>
          </cell>
          <cell r="P146" t="str">
            <v>Direct</v>
          </cell>
          <cell r="Q146">
            <v>37872</v>
          </cell>
        </row>
        <row r="147">
          <cell r="A147">
            <v>11972</v>
          </cell>
          <cell r="B147" t="str">
            <v>View Park Preparatory Accelerated Charter Middle School</v>
          </cell>
          <cell r="C147" t="str">
            <v>19647336121081</v>
          </cell>
          <cell r="D147" t="str">
            <v>506</v>
          </cell>
          <cell r="E147" t="str">
            <v>A-Active Member</v>
          </cell>
          <cell r="F147" t="str">
            <v>Los Angeles Unified</v>
          </cell>
          <cell r="G147" t="str">
            <v>Los_Angeles</v>
          </cell>
          <cell r="H147" t="str">
            <v>LosAngeles</v>
          </cell>
          <cell r="J147">
            <v>315</v>
          </cell>
          <cell r="K147" t="str">
            <v>6</v>
          </cell>
          <cell r="L147" t="str">
            <v>8</v>
          </cell>
          <cell r="N147" t="str">
            <v>Site_Based</v>
          </cell>
          <cell r="O147" t="str">
            <v>Startup</v>
          </cell>
          <cell r="P147" t="str">
            <v>Direct</v>
          </cell>
          <cell r="Q147">
            <v>37500</v>
          </cell>
        </row>
        <row r="148">
          <cell r="A148">
            <v>11973</v>
          </cell>
          <cell r="B148" t="str">
            <v>California Virtual Academy @ Kings</v>
          </cell>
          <cell r="C148" t="str">
            <v>16638750112698</v>
          </cell>
          <cell r="D148" t="str">
            <v>840</v>
          </cell>
          <cell r="E148" t="str">
            <v>A-Active Member</v>
          </cell>
          <cell r="F148" t="str">
            <v>Armona Union Elementary</v>
          </cell>
          <cell r="G148" t="str">
            <v>Fresno</v>
          </cell>
          <cell r="H148" t="str">
            <v>Kings</v>
          </cell>
          <cell r="J148">
            <v>631</v>
          </cell>
          <cell r="K148" t="str">
            <v>K</v>
          </cell>
          <cell r="L148" t="str">
            <v>12</v>
          </cell>
          <cell r="N148" t="str">
            <v>Ind_Study</v>
          </cell>
          <cell r="O148" t="str">
            <v>Startup</v>
          </cell>
          <cell r="P148" t="str">
            <v>Direct</v>
          </cell>
          <cell r="Q148">
            <v>38965</v>
          </cell>
        </row>
        <row r="149">
          <cell r="A149">
            <v>11974</v>
          </cell>
          <cell r="B149" t="str">
            <v>California Virtual Academy @ Kern</v>
          </cell>
          <cell r="C149" t="str">
            <v>15636286121024</v>
          </cell>
          <cell r="D149" t="str">
            <v>494</v>
          </cell>
          <cell r="E149" t="str">
            <v>A-Active Member</v>
          </cell>
          <cell r="F149" t="str">
            <v>Maricopa Unified</v>
          </cell>
          <cell r="G149" t="str">
            <v>Los_Angeles</v>
          </cell>
          <cell r="H149" t="str">
            <v>Kern</v>
          </cell>
          <cell r="J149">
            <v>459</v>
          </cell>
          <cell r="K149" t="str">
            <v>K</v>
          </cell>
          <cell r="L149" t="str">
            <v>12</v>
          </cell>
          <cell r="N149" t="str">
            <v>Ind_Study</v>
          </cell>
          <cell r="O149" t="str">
            <v>Startup</v>
          </cell>
          <cell r="P149" t="str">
            <v>Direct</v>
          </cell>
          <cell r="Q149">
            <v>37502</v>
          </cell>
        </row>
        <row r="150">
          <cell r="A150">
            <v>11976</v>
          </cell>
          <cell r="B150" t="str">
            <v>KIPP Comienza Community Prep</v>
          </cell>
          <cell r="C150" t="str">
            <v>19647330121707</v>
          </cell>
          <cell r="D150" t="str">
            <v>1196</v>
          </cell>
          <cell r="E150" t="str">
            <v>A-Active Member</v>
          </cell>
          <cell r="F150" t="str">
            <v>Los Angeles Unified School District</v>
          </cell>
          <cell r="G150" t="str">
            <v>Los_Angeles</v>
          </cell>
          <cell r="H150" t="str">
            <v>LosAngeles</v>
          </cell>
          <cell r="J150">
            <v>100</v>
          </cell>
          <cell r="K150" t="str">
            <v>K</v>
          </cell>
          <cell r="L150" t="str">
            <v>K</v>
          </cell>
          <cell r="N150" t="str">
            <v>Site_Based</v>
          </cell>
          <cell r="O150" t="str">
            <v>Startup</v>
          </cell>
          <cell r="P150" t="str">
            <v>Direct</v>
          </cell>
          <cell r="Q150">
            <v>40406</v>
          </cell>
        </row>
        <row r="151">
          <cell r="A151">
            <v>11977</v>
          </cell>
          <cell r="B151" t="str">
            <v>KIPP Academy of Opportunity</v>
          </cell>
          <cell r="C151" t="str">
            <v>19647330101444</v>
          </cell>
          <cell r="D151" t="str">
            <v>530</v>
          </cell>
          <cell r="E151" t="str">
            <v>A-Active Member</v>
          </cell>
          <cell r="F151" t="str">
            <v>Los Angeles Unified</v>
          </cell>
          <cell r="G151" t="str">
            <v>Los_Angeles</v>
          </cell>
          <cell r="H151" t="str">
            <v>LosAngeles</v>
          </cell>
          <cell r="J151">
            <v>350</v>
          </cell>
          <cell r="K151" t="str">
            <v>5</v>
          </cell>
          <cell r="L151" t="str">
            <v>8</v>
          </cell>
          <cell r="N151" t="str">
            <v>Site_Based</v>
          </cell>
          <cell r="O151" t="str">
            <v>Startup</v>
          </cell>
          <cell r="P151" t="str">
            <v>Direct</v>
          </cell>
          <cell r="Q151">
            <v>37823</v>
          </cell>
        </row>
        <row r="152">
          <cell r="A152">
            <v>11978</v>
          </cell>
          <cell r="B152" t="str">
            <v>KIPP Los Angeles College Preparatory</v>
          </cell>
          <cell r="C152" t="str">
            <v>19647330100867</v>
          </cell>
          <cell r="D152" t="str">
            <v>531</v>
          </cell>
          <cell r="E152" t="str">
            <v>A-Active Member</v>
          </cell>
          <cell r="F152" t="str">
            <v>Los Angeles Unified</v>
          </cell>
          <cell r="G152" t="str">
            <v>Los_Angeles</v>
          </cell>
          <cell r="H152" t="str">
            <v>LosAngeles</v>
          </cell>
          <cell r="J152">
            <v>350</v>
          </cell>
          <cell r="K152" t="str">
            <v>5</v>
          </cell>
          <cell r="L152" t="str">
            <v>8</v>
          </cell>
          <cell r="N152" t="str">
            <v>Site_Based</v>
          </cell>
          <cell r="O152" t="str">
            <v>Startup</v>
          </cell>
          <cell r="P152" t="str">
            <v>Direct</v>
          </cell>
          <cell r="Q152">
            <v>37817</v>
          </cell>
        </row>
        <row r="153">
          <cell r="A153">
            <v>11979</v>
          </cell>
          <cell r="B153" t="str">
            <v>Oscar De La Hoya Ánimo Charter High School</v>
          </cell>
          <cell r="C153" t="str">
            <v>19647330101675</v>
          </cell>
          <cell r="D153" t="str">
            <v>581</v>
          </cell>
          <cell r="E153" t="str">
            <v>A-Active Member</v>
          </cell>
          <cell r="F153" t="str">
            <v>Los Angeles Unified</v>
          </cell>
          <cell r="G153" t="str">
            <v>Los_Angeles</v>
          </cell>
          <cell r="H153" t="str">
            <v>LosAngeles</v>
          </cell>
          <cell r="J153">
            <v>577</v>
          </cell>
          <cell r="K153" t="str">
            <v>9</v>
          </cell>
          <cell r="L153" t="str">
            <v>12</v>
          </cell>
          <cell r="N153" t="str">
            <v>Site_Based</v>
          </cell>
          <cell r="O153" t="str">
            <v>Startup</v>
          </cell>
          <cell r="P153" t="str">
            <v>Direct</v>
          </cell>
          <cell r="Q153">
            <v>37856</v>
          </cell>
        </row>
        <row r="154">
          <cell r="A154">
            <v>11980</v>
          </cell>
          <cell r="B154" t="str">
            <v>Ánimo Inglewood Charter High School</v>
          </cell>
          <cell r="C154" t="str">
            <v>19756711996586</v>
          </cell>
          <cell r="D154" t="str">
            <v>432</v>
          </cell>
          <cell r="E154" t="str">
            <v>A-Active Member</v>
          </cell>
          <cell r="F154" t="str">
            <v>Inglewood Unified</v>
          </cell>
          <cell r="G154" t="str">
            <v>Los_Angeles</v>
          </cell>
          <cell r="H154" t="str">
            <v>LosAngeles</v>
          </cell>
          <cell r="J154">
            <v>560</v>
          </cell>
          <cell r="K154" t="str">
            <v>9</v>
          </cell>
          <cell r="L154" t="str">
            <v>12</v>
          </cell>
          <cell r="N154" t="str">
            <v>Site_Based</v>
          </cell>
          <cell r="O154" t="str">
            <v>Startup</v>
          </cell>
          <cell r="P154" t="str">
            <v>Direct</v>
          </cell>
          <cell r="Q154">
            <v>37494</v>
          </cell>
        </row>
        <row r="155">
          <cell r="A155">
            <v>11981</v>
          </cell>
          <cell r="B155" t="str">
            <v>Ánimo Leadership Charter High School</v>
          </cell>
          <cell r="C155" t="str">
            <v>19647091996313</v>
          </cell>
          <cell r="D155" t="str">
            <v>281</v>
          </cell>
          <cell r="E155" t="str">
            <v>A-Active Member</v>
          </cell>
          <cell r="F155" t="str">
            <v>Lennox Elementary</v>
          </cell>
          <cell r="G155" t="str">
            <v>Los_Angeles</v>
          </cell>
          <cell r="H155" t="str">
            <v>LosAngeles</v>
          </cell>
          <cell r="J155">
            <v>572</v>
          </cell>
          <cell r="K155" t="str">
            <v>9</v>
          </cell>
          <cell r="L155" t="str">
            <v>12</v>
          </cell>
          <cell r="N155" t="str">
            <v>Site_Based</v>
          </cell>
          <cell r="O155" t="str">
            <v>Startup</v>
          </cell>
          <cell r="P155" t="str">
            <v>Direct</v>
          </cell>
          <cell r="Q155">
            <v>36759</v>
          </cell>
        </row>
        <row r="156">
          <cell r="A156">
            <v>11997</v>
          </cell>
          <cell r="B156" t="str">
            <v>Bert Corona Charter School</v>
          </cell>
          <cell r="C156" t="str">
            <v>19647330106872</v>
          </cell>
          <cell r="D156" t="str">
            <v>654</v>
          </cell>
          <cell r="E156" t="str">
            <v>A-Active Member</v>
          </cell>
          <cell r="F156" t="str">
            <v>Los Angeles Unified</v>
          </cell>
          <cell r="G156" t="str">
            <v>Los_Angeles</v>
          </cell>
          <cell r="H156" t="str">
            <v>LosAngeles</v>
          </cell>
          <cell r="J156">
            <v>360</v>
          </cell>
          <cell r="K156" t="str">
            <v>6</v>
          </cell>
          <cell r="L156" t="str">
            <v>8</v>
          </cell>
          <cell r="N156" t="str">
            <v>Site_Based</v>
          </cell>
          <cell r="O156" t="str">
            <v>Startup</v>
          </cell>
          <cell r="P156" t="str">
            <v>Direct</v>
          </cell>
          <cell r="Q156">
            <v>38169</v>
          </cell>
        </row>
        <row r="157">
          <cell r="A157">
            <v>12001</v>
          </cell>
          <cell r="B157" t="str">
            <v>New City School</v>
          </cell>
          <cell r="C157" t="str">
            <v>19647256118269</v>
          </cell>
          <cell r="D157" t="str">
            <v>291</v>
          </cell>
          <cell r="E157" t="str">
            <v>A-Active Member</v>
          </cell>
          <cell r="F157" t="str">
            <v>Long Beach Unified</v>
          </cell>
          <cell r="G157" t="str">
            <v>Los_Angeles</v>
          </cell>
          <cell r="H157" t="str">
            <v>LosAngeles</v>
          </cell>
          <cell r="J157">
            <v>620</v>
          </cell>
          <cell r="K157" t="str">
            <v>K</v>
          </cell>
          <cell r="L157" t="str">
            <v>8</v>
          </cell>
          <cell r="N157" t="str">
            <v>Site_Based</v>
          </cell>
          <cell r="O157" t="str">
            <v>Startup</v>
          </cell>
          <cell r="P157" t="str">
            <v>Direct</v>
          </cell>
          <cell r="Q157">
            <v>36759</v>
          </cell>
        </row>
        <row r="158">
          <cell r="A158">
            <v>12002</v>
          </cell>
          <cell r="B158" t="str">
            <v>NEW Academy Canoga Park</v>
          </cell>
          <cell r="C158" t="str">
            <v>19647330102483</v>
          </cell>
          <cell r="D158" t="str">
            <v>592</v>
          </cell>
          <cell r="E158" t="str">
            <v>A-Active Member</v>
          </cell>
          <cell r="F158" t="str">
            <v>Los Angeles Unified</v>
          </cell>
          <cell r="G158" t="str">
            <v>Los_Angeles</v>
          </cell>
          <cell r="H158" t="str">
            <v>LosAngeles</v>
          </cell>
          <cell r="J158">
            <v>450</v>
          </cell>
          <cell r="K158" t="str">
            <v>K</v>
          </cell>
          <cell r="L158" t="str">
            <v>5</v>
          </cell>
          <cell r="N158" t="str">
            <v>Site_Based</v>
          </cell>
          <cell r="O158" t="str">
            <v>Startup</v>
          </cell>
          <cell r="P158" t="str">
            <v>Direct</v>
          </cell>
          <cell r="Q158">
            <v>38600</v>
          </cell>
        </row>
        <row r="159">
          <cell r="A159">
            <v>12003</v>
          </cell>
          <cell r="B159" t="str">
            <v>Options for Youth - Burbank</v>
          </cell>
          <cell r="C159" t="str">
            <v>19643371996099</v>
          </cell>
          <cell r="D159" t="str">
            <v>130</v>
          </cell>
          <cell r="E159" t="str">
            <v>B-Denied or Suspended</v>
          </cell>
          <cell r="F159" t="str">
            <v>Burbank Unified</v>
          </cell>
          <cell r="G159" t="str">
            <v>Los_Angeles</v>
          </cell>
          <cell r="H159" t="str">
            <v>LosAngeles</v>
          </cell>
          <cell r="J159">
            <v>1576</v>
          </cell>
          <cell r="K159" t="str">
            <v>7</v>
          </cell>
          <cell r="L159" t="str">
            <v>12</v>
          </cell>
          <cell r="N159" t="str">
            <v>Ind_Study</v>
          </cell>
          <cell r="O159" t="str">
            <v>Startup</v>
          </cell>
          <cell r="P159" t="str">
            <v>Direct</v>
          </cell>
          <cell r="Q159">
            <v>35688</v>
          </cell>
        </row>
        <row r="160">
          <cell r="A160">
            <v>12004</v>
          </cell>
          <cell r="B160" t="str">
            <v>Palisades Charter High School</v>
          </cell>
          <cell r="C160" t="str">
            <v>19647331995836</v>
          </cell>
          <cell r="D160" t="str">
            <v>037</v>
          </cell>
          <cell r="E160" t="str">
            <v>A-Active Member</v>
          </cell>
          <cell r="F160" t="str">
            <v>Los Angeles Unified</v>
          </cell>
          <cell r="G160" t="str">
            <v>Los_Angeles</v>
          </cell>
          <cell r="H160" t="str">
            <v>LosAngeles</v>
          </cell>
          <cell r="J160">
            <v>2600</v>
          </cell>
          <cell r="K160" t="str">
            <v>9</v>
          </cell>
          <cell r="L160" t="str">
            <v>12</v>
          </cell>
          <cell r="N160" t="str">
            <v>Site_Based</v>
          </cell>
          <cell r="O160" t="str">
            <v>Conversion</v>
          </cell>
          <cell r="P160" t="str">
            <v>Direct</v>
          </cell>
          <cell r="Q160">
            <v>34943</v>
          </cell>
        </row>
        <row r="161">
          <cell r="A161">
            <v>12005</v>
          </cell>
          <cell r="B161" t="str">
            <v>Odyssey Charter School</v>
          </cell>
          <cell r="C161" t="str">
            <v>19101996116883</v>
          </cell>
          <cell r="D161" t="str">
            <v>249</v>
          </cell>
          <cell r="E161" t="str">
            <v>A-Active Member</v>
          </cell>
          <cell r="F161" t="str">
            <v>Los Angeles Co. Office of Education</v>
          </cell>
          <cell r="G161" t="str">
            <v>Los_Angeles</v>
          </cell>
          <cell r="H161" t="str">
            <v>LosAngeles</v>
          </cell>
          <cell r="J161">
            <v>245</v>
          </cell>
          <cell r="K161" t="str">
            <v>K</v>
          </cell>
          <cell r="L161" t="str">
            <v>8</v>
          </cell>
          <cell r="N161" t="str">
            <v>Site_Based</v>
          </cell>
          <cell r="O161" t="str">
            <v>Startup</v>
          </cell>
          <cell r="P161" t="str">
            <v>Direct</v>
          </cell>
          <cell r="Q161">
            <v>36342</v>
          </cell>
        </row>
        <row r="162">
          <cell r="A162">
            <v>12006</v>
          </cell>
          <cell r="B162" t="str">
            <v>Santa Barbara Elementary Charter School</v>
          </cell>
          <cell r="C162" t="str">
            <v>42692786111603</v>
          </cell>
          <cell r="D162" t="str">
            <v>020</v>
          </cell>
          <cell r="E162" t="str">
            <v>X-Declined Membership</v>
          </cell>
          <cell r="F162" t="str">
            <v>Santa Barbara Elementary</v>
          </cell>
          <cell r="G162" t="str">
            <v>Los_Angeles</v>
          </cell>
          <cell r="H162" t="str">
            <v>SantaBarbara</v>
          </cell>
          <cell r="J162">
            <v>169</v>
          </cell>
          <cell r="K162" t="str">
            <v>K</v>
          </cell>
          <cell r="L162" t="str">
            <v>8</v>
          </cell>
          <cell r="N162" t="str">
            <v>Combination</v>
          </cell>
          <cell r="O162" t="str">
            <v>Startup</v>
          </cell>
          <cell r="P162" t="str">
            <v>Locally</v>
          </cell>
          <cell r="Q162">
            <v>34213</v>
          </cell>
        </row>
        <row r="163">
          <cell r="A163">
            <v>12007</v>
          </cell>
          <cell r="B163" t="str">
            <v>PUENTE Charter School</v>
          </cell>
          <cell r="C163" t="str">
            <v>19647336120471</v>
          </cell>
          <cell r="D163" t="str">
            <v>473</v>
          </cell>
          <cell r="E163" t="str">
            <v>A-Active Member</v>
          </cell>
          <cell r="F163" t="str">
            <v>Los Angeles Unified</v>
          </cell>
          <cell r="G163" t="str">
            <v>Los_Angeles</v>
          </cell>
          <cell r="H163" t="str">
            <v>LosAngeles</v>
          </cell>
          <cell r="J163">
            <v>130</v>
          </cell>
          <cell r="K163" t="str">
            <v>K</v>
          </cell>
          <cell r="L163" t="str">
            <v>K</v>
          </cell>
          <cell r="N163" t="str">
            <v>Site_Based</v>
          </cell>
          <cell r="O163" t="str">
            <v>Startup</v>
          </cell>
          <cell r="P163" t="str">
            <v>Direct</v>
          </cell>
          <cell r="Q163">
            <v>37502</v>
          </cell>
        </row>
        <row r="164">
          <cell r="A164">
            <v>12008</v>
          </cell>
          <cell r="B164" t="str">
            <v>Open Magnet Charter School</v>
          </cell>
          <cell r="C164" t="str">
            <v>19647336097927</v>
          </cell>
          <cell r="D164" t="str">
            <v>012</v>
          </cell>
          <cell r="E164" t="str">
            <v>S-Expired Member</v>
          </cell>
          <cell r="F164" t="str">
            <v>Los Angeles Unified</v>
          </cell>
          <cell r="G164" t="str">
            <v>Los_Angeles</v>
          </cell>
          <cell r="H164" t="str">
            <v>LosAngeles</v>
          </cell>
          <cell r="J164">
            <v>400</v>
          </cell>
          <cell r="K164" t="str">
            <v>K</v>
          </cell>
          <cell r="L164" t="str">
            <v>5</v>
          </cell>
          <cell r="N164" t="str">
            <v>Site_Based</v>
          </cell>
          <cell r="O164" t="str">
            <v>Conversion</v>
          </cell>
          <cell r="P164" t="str">
            <v>Locally</v>
          </cell>
          <cell r="Q164">
            <v>34151</v>
          </cell>
        </row>
        <row r="165">
          <cell r="A165">
            <v>12009</v>
          </cell>
          <cell r="B165" t="str">
            <v>Paul Revere Charter Middle School</v>
          </cell>
          <cell r="C165" t="str">
            <v>19647336058267</v>
          </cell>
          <cell r="D165" t="str">
            <v>225</v>
          </cell>
          <cell r="E165" t="str">
            <v>P-Prospect Member</v>
          </cell>
          <cell r="F165" t="str">
            <v>Los Angeles Unified</v>
          </cell>
          <cell r="G165" t="str">
            <v>Los_Angeles</v>
          </cell>
          <cell r="H165" t="str">
            <v>LosAngeles</v>
          </cell>
          <cell r="J165">
            <v>2149</v>
          </cell>
          <cell r="K165" t="str">
            <v>6</v>
          </cell>
          <cell r="L165" t="str">
            <v>8</v>
          </cell>
          <cell r="N165" t="str">
            <v>Site_Based</v>
          </cell>
          <cell r="O165" t="str">
            <v>Conversion</v>
          </cell>
          <cell r="P165" t="str">
            <v>Locally</v>
          </cell>
          <cell r="Q165">
            <v>34437</v>
          </cell>
        </row>
        <row r="166">
          <cell r="A166">
            <v>12010</v>
          </cell>
          <cell r="B166" t="str">
            <v>Vaughn Next Century Learning Center</v>
          </cell>
          <cell r="C166" t="str">
            <v>19647336019715</v>
          </cell>
          <cell r="D166" t="str">
            <v>016</v>
          </cell>
          <cell r="E166" t="str">
            <v>A-Active Member</v>
          </cell>
          <cell r="F166" t="str">
            <v>Los Angeles Unified</v>
          </cell>
          <cell r="G166" t="str">
            <v>Los_Angeles</v>
          </cell>
          <cell r="H166" t="str">
            <v>LosAngeles</v>
          </cell>
          <cell r="J166">
            <v>2080</v>
          </cell>
          <cell r="K166" t="str">
            <v>K</v>
          </cell>
          <cell r="L166" t="str">
            <v>12</v>
          </cell>
          <cell r="N166" t="str">
            <v>Site_Based</v>
          </cell>
          <cell r="O166" t="str">
            <v>Conversion</v>
          </cell>
          <cell r="P166" t="str">
            <v>Direct</v>
          </cell>
          <cell r="Q166">
            <v>34151</v>
          </cell>
        </row>
        <row r="167">
          <cell r="A167">
            <v>12011</v>
          </cell>
          <cell r="B167" t="str">
            <v>University Preparatory School</v>
          </cell>
          <cell r="C167" t="str">
            <v>45701360106013</v>
          </cell>
          <cell r="D167" t="str">
            <v>612</v>
          </cell>
          <cell r="E167" t="str">
            <v>S-Expired Member</v>
          </cell>
          <cell r="F167" t="str">
            <v>Shasta Union High</v>
          </cell>
          <cell r="G167" t="str">
            <v>Sacramento</v>
          </cell>
          <cell r="H167" t="str">
            <v>Shasta</v>
          </cell>
          <cell r="J167">
            <v>750</v>
          </cell>
          <cell r="K167" t="str">
            <v>6</v>
          </cell>
          <cell r="L167" t="str">
            <v>12</v>
          </cell>
          <cell r="N167" t="str">
            <v>Site_Based</v>
          </cell>
          <cell r="O167" t="str">
            <v>Startup</v>
          </cell>
          <cell r="P167" t="str">
            <v>Locally</v>
          </cell>
          <cell r="Q167">
            <v>38200</v>
          </cell>
        </row>
        <row r="168">
          <cell r="A168">
            <v>12014</v>
          </cell>
          <cell r="B168" t="str">
            <v>Westwood Charter School (31)</v>
          </cell>
          <cell r="C168" t="str">
            <v>19647336019939</v>
          </cell>
          <cell r="D168" t="str">
            <v>031</v>
          </cell>
          <cell r="E168" t="str">
            <v>P-Prospect Member</v>
          </cell>
          <cell r="F168" t="str">
            <v>Los Angeles Unified</v>
          </cell>
          <cell r="G168" t="str">
            <v>Los_Angeles</v>
          </cell>
          <cell r="H168" t="str">
            <v>LosAngeles</v>
          </cell>
          <cell r="J168">
            <v>795</v>
          </cell>
          <cell r="K168" t="str">
            <v>K</v>
          </cell>
          <cell r="L168" t="str">
            <v>5</v>
          </cell>
          <cell r="N168" t="str">
            <v>Site_Based</v>
          </cell>
          <cell r="O168" t="str">
            <v>Conversion</v>
          </cell>
          <cell r="P168" t="str">
            <v>Locally</v>
          </cell>
          <cell r="Q168">
            <v>34213</v>
          </cell>
        </row>
        <row r="169">
          <cell r="A169">
            <v>12015</v>
          </cell>
          <cell r="B169" t="str">
            <v>Montague Charter Academy</v>
          </cell>
          <cell r="C169" t="str">
            <v>19647336018204</v>
          </cell>
          <cell r="D169" t="str">
            <v>115</v>
          </cell>
          <cell r="E169" t="str">
            <v>A-Active Member</v>
          </cell>
          <cell r="F169" t="str">
            <v>Los Angeles Unified</v>
          </cell>
          <cell r="G169" t="str">
            <v>Los_Angeles</v>
          </cell>
          <cell r="H169" t="str">
            <v>LosAngeles</v>
          </cell>
          <cell r="J169">
            <v>1100</v>
          </cell>
          <cell r="K169" t="str">
            <v>PreK</v>
          </cell>
          <cell r="L169" t="str">
            <v>5</v>
          </cell>
          <cell r="N169" t="str">
            <v>Site_Based</v>
          </cell>
          <cell r="O169" t="str">
            <v>Conversion</v>
          </cell>
          <cell r="P169" t="str">
            <v>Direct</v>
          </cell>
          <cell r="Q169">
            <v>35321</v>
          </cell>
        </row>
        <row r="170">
          <cell r="A170">
            <v>12016</v>
          </cell>
          <cell r="B170" t="str">
            <v>Santa Ynez Valley Charter School</v>
          </cell>
          <cell r="C170" t="str">
            <v>42691796118434</v>
          </cell>
          <cell r="D170" t="str">
            <v>337</v>
          </cell>
          <cell r="E170" t="str">
            <v>A-Active Member</v>
          </cell>
          <cell r="F170" t="str">
            <v>College Elementary</v>
          </cell>
          <cell r="G170" t="str">
            <v>Los_Angeles</v>
          </cell>
          <cell r="H170" t="str">
            <v>SantaBarbara</v>
          </cell>
          <cell r="J170">
            <v>194</v>
          </cell>
          <cell r="K170" t="str">
            <v>K</v>
          </cell>
          <cell r="L170" t="str">
            <v>8</v>
          </cell>
          <cell r="N170" t="str">
            <v>Site_Based</v>
          </cell>
          <cell r="O170" t="str">
            <v>Startup</v>
          </cell>
          <cell r="P170" t="str">
            <v>Direct</v>
          </cell>
          <cell r="Q170">
            <v>37138</v>
          </cell>
        </row>
        <row r="171">
          <cell r="A171">
            <v>12017</v>
          </cell>
          <cell r="B171" t="str">
            <v>Ridgecrest Charter School</v>
          </cell>
          <cell r="C171" t="str">
            <v>15756301530500</v>
          </cell>
          <cell r="D171" t="str">
            <v>350</v>
          </cell>
          <cell r="E171" t="str">
            <v>A-Active Member</v>
          </cell>
          <cell r="F171" t="str">
            <v>Sierra Sands Unified School District</v>
          </cell>
          <cell r="G171" t="str">
            <v>Los_Angeles</v>
          </cell>
          <cell r="H171" t="str">
            <v>Kern</v>
          </cell>
          <cell r="J171">
            <v>262</v>
          </cell>
          <cell r="K171" t="str">
            <v>K</v>
          </cell>
          <cell r="L171" t="str">
            <v>8</v>
          </cell>
          <cell r="N171" t="str">
            <v>Site_Based</v>
          </cell>
          <cell r="O171" t="str">
            <v>Startup</v>
          </cell>
          <cell r="P171" t="str">
            <v>Direct</v>
          </cell>
          <cell r="Q171">
            <v>37138</v>
          </cell>
        </row>
        <row r="172">
          <cell r="A172">
            <v>12018</v>
          </cell>
          <cell r="B172" t="str">
            <v>Watts Learning Center Charter School</v>
          </cell>
          <cell r="C172" t="str">
            <v>19647336114912</v>
          </cell>
          <cell r="D172" t="str">
            <v>131</v>
          </cell>
          <cell r="E172" t="str">
            <v>A-Active Member</v>
          </cell>
          <cell r="F172" t="str">
            <v>Los Angeles Unified</v>
          </cell>
          <cell r="G172" t="str">
            <v>Los_Angeles</v>
          </cell>
          <cell r="H172" t="str">
            <v>LosAngeles</v>
          </cell>
          <cell r="J172">
            <v>350</v>
          </cell>
          <cell r="K172" t="str">
            <v>K</v>
          </cell>
          <cell r="L172" t="str">
            <v>6</v>
          </cell>
          <cell r="N172" t="str">
            <v>Site_Based</v>
          </cell>
          <cell r="O172" t="str">
            <v>Startup</v>
          </cell>
          <cell r="P172" t="str">
            <v>Direct</v>
          </cell>
          <cell r="Q172">
            <v>35682</v>
          </cell>
        </row>
        <row r="173">
          <cell r="A173">
            <v>12019</v>
          </cell>
          <cell r="B173" t="str">
            <v>San Jose-Edison Academy</v>
          </cell>
          <cell r="C173" t="str">
            <v>19650946023527</v>
          </cell>
          <cell r="D173" t="str">
            <v>142</v>
          </cell>
          <cell r="E173" t="str">
            <v>S-Expired Member</v>
          </cell>
          <cell r="F173" t="str">
            <v>West Covina Unified</v>
          </cell>
          <cell r="G173" t="str">
            <v>Los_Angeles</v>
          </cell>
          <cell r="H173" t="str">
            <v>LosAngeles</v>
          </cell>
          <cell r="J173">
            <v>1196</v>
          </cell>
          <cell r="K173" t="str">
            <v>K</v>
          </cell>
          <cell r="L173" t="str">
            <v>8</v>
          </cell>
          <cell r="N173" t="str">
            <v>Site_Based</v>
          </cell>
          <cell r="O173" t="str">
            <v>Startup</v>
          </cell>
          <cell r="P173" t="str">
            <v>Locally</v>
          </cell>
          <cell r="Q173">
            <v>36046</v>
          </cell>
        </row>
        <row r="174">
          <cell r="A174">
            <v>12020</v>
          </cell>
          <cell r="B174" t="str">
            <v>Options for Youth - San Gabriel</v>
          </cell>
          <cell r="C174" t="str">
            <v>19752911996016</v>
          </cell>
          <cell r="D174" t="str">
            <v>117</v>
          </cell>
          <cell r="E174" t="str">
            <v>B-Denied or Suspended</v>
          </cell>
          <cell r="F174" t="str">
            <v>San Gabriel Unified</v>
          </cell>
          <cell r="G174" t="str">
            <v>Los_Angeles</v>
          </cell>
          <cell r="H174" t="str">
            <v>LosAngeles</v>
          </cell>
          <cell r="J174">
            <v>657</v>
          </cell>
          <cell r="K174" t="str">
            <v>7</v>
          </cell>
          <cell r="L174" t="str">
            <v>12</v>
          </cell>
          <cell r="N174" t="str">
            <v>Ind_Study</v>
          </cell>
          <cell r="O174" t="str">
            <v>Startup</v>
          </cell>
          <cell r="P174" t="str">
            <v>Direct</v>
          </cell>
          <cell r="Q174">
            <v>35431</v>
          </cell>
        </row>
        <row r="175">
          <cell r="A175">
            <v>12023</v>
          </cell>
          <cell r="B175" t="str">
            <v>Community Magnet Charter School</v>
          </cell>
          <cell r="C175" t="str">
            <v>19647336094726</v>
          </cell>
          <cell r="D175" t="str">
            <v>957</v>
          </cell>
          <cell r="E175" t="str">
            <v>P-Prospect Member</v>
          </cell>
          <cell r="G175" t="str">
            <v>Los_Angeles</v>
          </cell>
          <cell r="H175" t="str">
            <v>LosAngeles</v>
          </cell>
          <cell r="J175">
            <v>466</v>
          </cell>
          <cell r="K175" t="str">
            <v>K</v>
          </cell>
          <cell r="L175" t="str">
            <v>5</v>
          </cell>
          <cell r="N175" t="str">
            <v>Site_Based</v>
          </cell>
          <cell r="O175" t="str">
            <v>Conversion</v>
          </cell>
          <cell r="P175" t="str">
            <v>Locally</v>
          </cell>
          <cell r="Q175">
            <v>39326</v>
          </cell>
        </row>
        <row r="176">
          <cell r="A176">
            <v>12035</v>
          </cell>
          <cell r="B176" t="str">
            <v>Birmingham Community Charter High School</v>
          </cell>
          <cell r="C176" t="str">
            <v>19647331931047</v>
          </cell>
          <cell r="D176" t="str">
            <v>1119</v>
          </cell>
          <cell r="E176" t="str">
            <v>A-Active Member</v>
          </cell>
          <cell r="F176" t="str">
            <v>Los Angeles Unified School District</v>
          </cell>
          <cell r="G176" t="str">
            <v>Los_Angeles</v>
          </cell>
          <cell r="H176" t="str">
            <v>LosAngeles</v>
          </cell>
          <cell r="J176">
            <v>2668</v>
          </cell>
          <cell r="K176" t="str">
            <v>9</v>
          </cell>
          <cell r="L176" t="str">
            <v>12</v>
          </cell>
          <cell r="N176" t="str">
            <v>Site_Based</v>
          </cell>
          <cell r="O176" t="str">
            <v>Conversion</v>
          </cell>
          <cell r="P176" t="str">
            <v>Direct</v>
          </cell>
          <cell r="Q176">
            <v>40042</v>
          </cell>
        </row>
        <row r="177">
          <cell r="A177">
            <v>12147</v>
          </cell>
          <cell r="B177" t="str">
            <v>Ocean Charter School</v>
          </cell>
          <cell r="C177" t="str">
            <v>19647330102335</v>
          </cell>
          <cell r="D177" t="str">
            <v>569</v>
          </cell>
          <cell r="E177" t="str">
            <v>A-Active Member</v>
          </cell>
          <cell r="F177" t="str">
            <v>Los Angeles Unified</v>
          </cell>
          <cell r="G177" t="str">
            <v>Los_Angeles</v>
          </cell>
          <cell r="H177" t="str">
            <v>LosAngeles</v>
          </cell>
          <cell r="J177">
            <v>348</v>
          </cell>
          <cell r="K177" t="str">
            <v>K</v>
          </cell>
          <cell r="L177" t="str">
            <v>8</v>
          </cell>
          <cell r="N177" t="str">
            <v>Site_Based</v>
          </cell>
          <cell r="O177" t="str">
            <v>Startup</v>
          </cell>
          <cell r="P177" t="str">
            <v>Direct</v>
          </cell>
          <cell r="Q177">
            <v>38231</v>
          </cell>
        </row>
        <row r="178">
          <cell r="A178">
            <v>12150</v>
          </cell>
          <cell r="B178" t="str">
            <v>Emerson Parkside Academy Charter School</v>
          </cell>
          <cell r="C178" t="str">
            <v>19647256015283</v>
          </cell>
          <cell r="D178" t="str">
            <v>385</v>
          </cell>
          <cell r="E178" t="str">
            <v>S-Expired Member</v>
          </cell>
          <cell r="F178" t="str">
            <v>Long Beach Unified</v>
          </cell>
          <cell r="G178" t="str">
            <v>Los_Angeles</v>
          </cell>
          <cell r="H178" t="str">
            <v>LosAngeles</v>
          </cell>
          <cell r="J178">
            <v>650</v>
          </cell>
          <cell r="K178" t="str">
            <v>K</v>
          </cell>
          <cell r="L178" t="str">
            <v>5</v>
          </cell>
          <cell r="N178" t="str">
            <v>Site_Based</v>
          </cell>
          <cell r="O178" t="str">
            <v>Conversion</v>
          </cell>
          <cell r="P178" t="str">
            <v>Locally</v>
          </cell>
          <cell r="Q178">
            <v>37138</v>
          </cell>
        </row>
        <row r="179">
          <cell r="A179">
            <v>12160</v>
          </cell>
          <cell r="B179" t="str">
            <v>Pacoima Charter School</v>
          </cell>
          <cell r="C179" t="str">
            <v>19647336018642</v>
          </cell>
          <cell r="D179" t="str">
            <v>583</v>
          </cell>
          <cell r="E179" t="str">
            <v>A-Active Member</v>
          </cell>
          <cell r="F179" t="str">
            <v>Los Angeles Unified</v>
          </cell>
          <cell r="G179" t="str">
            <v>Los_Angeles</v>
          </cell>
          <cell r="H179" t="str">
            <v>LosAngeles</v>
          </cell>
          <cell r="J179">
            <v>1200</v>
          </cell>
          <cell r="K179" t="str">
            <v>PreK</v>
          </cell>
          <cell r="L179" t="str">
            <v>5</v>
          </cell>
          <cell r="N179" t="str">
            <v>Site_Based</v>
          </cell>
          <cell r="O179" t="str">
            <v>Conversion</v>
          </cell>
          <cell r="P179" t="str">
            <v>Direct</v>
          </cell>
          <cell r="Q179">
            <v>37803</v>
          </cell>
        </row>
        <row r="180">
          <cell r="A180">
            <v>12180</v>
          </cell>
          <cell r="B180" t="str">
            <v>Synergy Charter Academy</v>
          </cell>
          <cell r="C180" t="str">
            <v>19647330106427</v>
          </cell>
          <cell r="D180" t="str">
            <v>636</v>
          </cell>
          <cell r="E180" t="str">
            <v>A-Active Member</v>
          </cell>
          <cell r="F180" t="str">
            <v>Los Angeles Unified</v>
          </cell>
          <cell r="G180" t="str">
            <v>Los_Angeles</v>
          </cell>
          <cell r="H180" t="str">
            <v>LosAngeles</v>
          </cell>
          <cell r="J180">
            <v>312</v>
          </cell>
          <cell r="K180" t="str">
            <v>K</v>
          </cell>
          <cell r="L180" t="str">
            <v>5</v>
          </cell>
          <cell r="N180" t="str">
            <v>Site_Based</v>
          </cell>
          <cell r="O180" t="str">
            <v>Startup</v>
          </cell>
          <cell r="P180" t="str">
            <v>Direct</v>
          </cell>
          <cell r="Q180">
            <v>38229</v>
          </cell>
        </row>
        <row r="181">
          <cell r="A181">
            <v>12216</v>
          </cell>
          <cell r="B181" t="str">
            <v>Environmental Charter High School</v>
          </cell>
          <cell r="C181" t="str">
            <v>19646911996438</v>
          </cell>
          <cell r="D181" t="str">
            <v>353</v>
          </cell>
          <cell r="E181" t="str">
            <v>A-Active Member</v>
          </cell>
          <cell r="F181" t="str">
            <v>Lawndale Elementary</v>
          </cell>
          <cell r="G181" t="str">
            <v>Los_Angeles</v>
          </cell>
          <cell r="H181" t="str">
            <v>LosAngeles</v>
          </cell>
          <cell r="J181">
            <v>436</v>
          </cell>
          <cell r="K181" t="str">
            <v>9</v>
          </cell>
          <cell r="L181" t="str">
            <v>12</v>
          </cell>
          <cell r="N181" t="str">
            <v>Site_Based</v>
          </cell>
          <cell r="O181" t="str">
            <v>Startup</v>
          </cell>
          <cell r="P181" t="str">
            <v>Direct</v>
          </cell>
          <cell r="Q181">
            <v>37116</v>
          </cell>
        </row>
        <row r="182">
          <cell r="A182">
            <v>12433</v>
          </cell>
          <cell r="B182" t="str">
            <v>Island Union School</v>
          </cell>
          <cell r="C182" t="str">
            <v>16639336010466</v>
          </cell>
          <cell r="D182" t="str">
            <v>D6</v>
          </cell>
          <cell r="E182" t="str">
            <v>X-Declined Membership</v>
          </cell>
          <cell r="F182" t="str">
            <v>Island Union Elementary</v>
          </cell>
          <cell r="G182" t="str">
            <v>Fresno</v>
          </cell>
          <cell r="H182" t="str">
            <v>Kings</v>
          </cell>
          <cell r="J182">
            <v>269</v>
          </cell>
          <cell r="K182" t="str">
            <v>K</v>
          </cell>
          <cell r="L182" t="str">
            <v>8</v>
          </cell>
          <cell r="N182" t="str">
            <v>Site_Based</v>
          </cell>
          <cell r="O182" t="str">
            <v>Conversion</v>
          </cell>
          <cell r="P182" t="str">
            <v>Locally</v>
          </cell>
          <cell r="Q182">
            <v>36810</v>
          </cell>
        </row>
        <row r="183">
          <cell r="A183">
            <v>12499</v>
          </cell>
          <cell r="B183" t="str">
            <v>Downtown Value School</v>
          </cell>
          <cell r="C183" t="str">
            <v>19647336119903</v>
          </cell>
          <cell r="D183" t="str">
            <v>448</v>
          </cell>
          <cell r="E183" t="str">
            <v>A-Active Member</v>
          </cell>
          <cell r="F183" t="str">
            <v>Los Angeles Unified</v>
          </cell>
          <cell r="G183" t="str">
            <v>Los_Angeles</v>
          </cell>
          <cell r="H183" t="str">
            <v>LosAngeles</v>
          </cell>
          <cell r="J183">
            <v>456</v>
          </cell>
          <cell r="K183" t="str">
            <v>K</v>
          </cell>
          <cell r="L183" t="str">
            <v>8</v>
          </cell>
          <cell r="N183" t="str">
            <v>Site_Based</v>
          </cell>
          <cell r="O183" t="str">
            <v>Startup</v>
          </cell>
          <cell r="P183" t="str">
            <v>Direct</v>
          </cell>
          <cell r="Q183">
            <v>37502</v>
          </cell>
        </row>
        <row r="184">
          <cell r="A184">
            <v>12500</v>
          </cell>
          <cell r="B184" t="str">
            <v>Eleanor Roosevelt Community Learning Center</v>
          </cell>
          <cell r="C184" t="str">
            <v>54105466119291</v>
          </cell>
          <cell r="D184" t="str">
            <v>395</v>
          </cell>
          <cell r="E184" t="str">
            <v>X-Declined Membership</v>
          </cell>
          <cell r="F184" t="str">
            <v>Tulare Co. Office of Education</v>
          </cell>
          <cell r="G184" t="str">
            <v>Fresno</v>
          </cell>
          <cell r="H184" t="str">
            <v>Tulare</v>
          </cell>
          <cell r="J184">
            <v>68</v>
          </cell>
          <cell r="K184" t="str">
            <v>K</v>
          </cell>
          <cell r="L184" t="str">
            <v>12</v>
          </cell>
          <cell r="N184" t="str">
            <v>Ind_Study</v>
          </cell>
          <cell r="O184" t="str">
            <v>Startup</v>
          </cell>
          <cell r="P184" t="str">
            <v>Locally</v>
          </cell>
          <cell r="Q184">
            <v>37116</v>
          </cell>
        </row>
        <row r="185">
          <cell r="A185">
            <v>12501</v>
          </cell>
          <cell r="B185" t="str">
            <v>Multicultural Learning Center</v>
          </cell>
          <cell r="C185" t="str">
            <v>19647336119044</v>
          </cell>
          <cell r="D185" t="str">
            <v>388</v>
          </cell>
          <cell r="E185" t="str">
            <v>A-Active Member</v>
          </cell>
          <cell r="F185" t="str">
            <v>Los Angeles Unified</v>
          </cell>
          <cell r="G185" t="str">
            <v>Los_Angeles</v>
          </cell>
          <cell r="H185" t="str">
            <v>LosAngeles</v>
          </cell>
          <cell r="J185">
            <v>343</v>
          </cell>
          <cell r="K185" t="str">
            <v>K</v>
          </cell>
          <cell r="L185" t="str">
            <v>8</v>
          </cell>
          <cell r="N185" t="str">
            <v>Site_Based</v>
          </cell>
          <cell r="O185" t="str">
            <v>Startup</v>
          </cell>
          <cell r="P185" t="str">
            <v>Direct</v>
          </cell>
          <cell r="Q185">
            <v>37141</v>
          </cell>
        </row>
        <row r="186">
          <cell r="A186">
            <v>12502</v>
          </cell>
          <cell r="B186" t="str">
            <v>University Preparation School at CSU Channel Islands</v>
          </cell>
          <cell r="C186" t="str">
            <v>56725536120620</v>
          </cell>
          <cell r="D186" t="str">
            <v>464</v>
          </cell>
          <cell r="E186" t="str">
            <v>A-Active Member</v>
          </cell>
          <cell r="F186" t="str">
            <v>Pleasant Valley Elementary</v>
          </cell>
          <cell r="G186" t="str">
            <v>Los_Angeles</v>
          </cell>
          <cell r="H186" t="str">
            <v>Ventura</v>
          </cell>
          <cell r="J186">
            <v>500</v>
          </cell>
          <cell r="K186" t="str">
            <v>K</v>
          </cell>
          <cell r="L186" t="str">
            <v>5</v>
          </cell>
          <cell r="N186" t="str">
            <v>Site_Based</v>
          </cell>
          <cell r="O186" t="str">
            <v>Startup</v>
          </cell>
          <cell r="P186" t="str">
            <v>Direct</v>
          </cell>
          <cell r="Q186">
            <v>37502</v>
          </cell>
        </row>
        <row r="187">
          <cell r="A187">
            <v>12505</v>
          </cell>
          <cell r="B187" t="str">
            <v>Accelerated Charter High School (Wallis Annenberg High School)</v>
          </cell>
          <cell r="C187" t="str">
            <v>19647330100750</v>
          </cell>
          <cell r="D187" t="str">
            <v>538</v>
          </cell>
          <cell r="E187" t="str">
            <v>A-Active Member</v>
          </cell>
          <cell r="F187" t="str">
            <v>Los Angeles Unified</v>
          </cell>
          <cell r="G187" t="str">
            <v>Los_Angeles</v>
          </cell>
          <cell r="H187" t="str">
            <v>LosAngeles</v>
          </cell>
          <cell r="J187">
            <v>402</v>
          </cell>
          <cell r="K187" t="str">
            <v>9</v>
          </cell>
          <cell r="L187" t="str">
            <v>12</v>
          </cell>
          <cell r="N187" t="str">
            <v>Site_Based</v>
          </cell>
          <cell r="O187" t="str">
            <v>Startup</v>
          </cell>
          <cell r="P187" t="str">
            <v>Direct</v>
          </cell>
          <cell r="Q187">
            <v>37865</v>
          </cell>
        </row>
        <row r="188">
          <cell r="A188">
            <v>12506</v>
          </cell>
          <cell r="B188" t="str">
            <v>Kenter Canyon Charter Elementary School</v>
          </cell>
          <cell r="C188" t="str">
            <v>19647336017701</v>
          </cell>
          <cell r="D188" t="str">
            <v>227</v>
          </cell>
          <cell r="E188" t="str">
            <v>P-Prospect Member</v>
          </cell>
          <cell r="F188" t="str">
            <v>Los Angeles Unified</v>
          </cell>
          <cell r="G188" t="str">
            <v>Los_Angeles</v>
          </cell>
          <cell r="H188" t="str">
            <v>LosAngeles</v>
          </cell>
          <cell r="J188">
            <v>445</v>
          </cell>
          <cell r="K188" t="str">
            <v>K</v>
          </cell>
          <cell r="L188" t="str">
            <v>5</v>
          </cell>
          <cell r="N188" t="str">
            <v>Site_Based</v>
          </cell>
          <cell r="O188" t="str">
            <v>Conversion</v>
          </cell>
          <cell r="P188" t="str">
            <v>Locally</v>
          </cell>
          <cell r="Q188">
            <v>34151</v>
          </cell>
        </row>
        <row r="189">
          <cell r="A189">
            <v>12508</v>
          </cell>
          <cell r="B189" t="str">
            <v>Guidance Charter School, The</v>
          </cell>
          <cell r="C189" t="str">
            <v>19648576119580</v>
          </cell>
          <cell r="D189" t="str">
            <v>427</v>
          </cell>
          <cell r="E189" t="str">
            <v>A-Active Member</v>
          </cell>
          <cell r="F189" t="str">
            <v>Palmdale Elementary</v>
          </cell>
          <cell r="G189" t="str">
            <v>Los_Angeles</v>
          </cell>
          <cell r="H189" t="str">
            <v>LosAngeles</v>
          </cell>
          <cell r="J189">
            <v>193</v>
          </cell>
          <cell r="K189" t="str">
            <v>K</v>
          </cell>
          <cell r="L189" t="str">
            <v>8</v>
          </cell>
          <cell r="N189" t="str">
            <v>Site_Based</v>
          </cell>
          <cell r="O189" t="str">
            <v>Startup</v>
          </cell>
          <cell r="P189" t="str">
            <v>Locally</v>
          </cell>
          <cell r="Q189">
            <v>37196</v>
          </cell>
        </row>
        <row r="190">
          <cell r="A190">
            <v>12509</v>
          </cell>
          <cell r="B190" t="str">
            <v>Valley Oak Charter</v>
          </cell>
          <cell r="C190" t="str">
            <v>56725205630405</v>
          </cell>
          <cell r="D190" t="str">
            <v>501</v>
          </cell>
          <cell r="E190" t="str">
            <v>A-Active Member</v>
          </cell>
          <cell r="F190" t="str">
            <v>Ojai Unified</v>
          </cell>
          <cell r="G190" t="str">
            <v>Los_Angeles</v>
          </cell>
          <cell r="H190" t="str">
            <v>Ventura</v>
          </cell>
          <cell r="J190">
            <v>60</v>
          </cell>
          <cell r="K190" t="str">
            <v>K</v>
          </cell>
          <cell r="L190" t="str">
            <v>10</v>
          </cell>
          <cell r="N190" t="str">
            <v>Ind_Study</v>
          </cell>
          <cell r="O190" t="str">
            <v>Startup</v>
          </cell>
          <cell r="P190" t="str">
            <v>Direct</v>
          </cell>
          <cell r="Q190">
            <v>37502</v>
          </cell>
        </row>
        <row r="191">
          <cell r="A191">
            <v>12513</v>
          </cell>
          <cell r="B191" t="str">
            <v>Community Charter Middle School - CCMS</v>
          </cell>
          <cell r="C191" t="str">
            <v>19647336116750</v>
          </cell>
          <cell r="D191" t="str">
            <v>213</v>
          </cell>
          <cell r="E191" t="str">
            <v>A-Active Member</v>
          </cell>
          <cell r="F191" t="str">
            <v>Los Angeles Unified</v>
          </cell>
          <cell r="G191" t="str">
            <v>Los_Angeles</v>
          </cell>
          <cell r="H191" t="str">
            <v>LosAngeles</v>
          </cell>
          <cell r="J191">
            <v>324</v>
          </cell>
          <cell r="K191" t="str">
            <v>6</v>
          </cell>
          <cell r="L191" t="str">
            <v>8</v>
          </cell>
          <cell r="N191" t="str">
            <v>Site_Based</v>
          </cell>
          <cell r="O191" t="str">
            <v>Startup</v>
          </cell>
          <cell r="P191" t="str">
            <v>Direct</v>
          </cell>
          <cell r="Q191">
            <v>36411</v>
          </cell>
        </row>
        <row r="192">
          <cell r="A192">
            <v>12514</v>
          </cell>
          <cell r="B192" t="str">
            <v>Santa Barbara Middle Charter School</v>
          </cell>
          <cell r="C192" t="str">
            <v>42692866116297</v>
          </cell>
          <cell r="D192" t="str">
            <v>179</v>
          </cell>
          <cell r="E192" t="str">
            <v>S-Expired Member</v>
          </cell>
          <cell r="F192" t="str">
            <v>Santa Barbara High</v>
          </cell>
          <cell r="G192" t="str">
            <v>Los_Angeles</v>
          </cell>
          <cell r="H192" t="str">
            <v>SantaBarbara</v>
          </cell>
          <cell r="J192">
            <v>86</v>
          </cell>
          <cell r="K192" t="str">
            <v>6</v>
          </cell>
          <cell r="L192" t="str">
            <v>8</v>
          </cell>
          <cell r="N192" t="str">
            <v>Combination</v>
          </cell>
          <cell r="O192" t="str">
            <v>Startup</v>
          </cell>
          <cell r="P192" t="str">
            <v>Locally</v>
          </cell>
          <cell r="Q192">
            <v>35674</v>
          </cell>
        </row>
        <row r="193">
          <cell r="A193">
            <v>12515</v>
          </cell>
          <cell r="B193" t="str">
            <v>Soledad Enrichment Action Charter School</v>
          </cell>
          <cell r="C193" t="str">
            <v>19101991996008</v>
          </cell>
          <cell r="D193" t="str">
            <v>124</v>
          </cell>
          <cell r="E193" t="str">
            <v>A-Active Member</v>
          </cell>
          <cell r="F193" t="str">
            <v>Los Angeles Co. Office of Education</v>
          </cell>
          <cell r="G193" t="str">
            <v>Los_Angeles</v>
          </cell>
          <cell r="H193" t="str">
            <v>LosAngeles</v>
          </cell>
          <cell r="J193">
            <v>1066</v>
          </cell>
          <cell r="K193" t="str">
            <v>9</v>
          </cell>
          <cell r="L193" t="str">
            <v>12</v>
          </cell>
          <cell r="N193" t="str">
            <v>Site_Based</v>
          </cell>
          <cell r="O193" t="str">
            <v>Startup</v>
          </cell>
          <cell r="P193" t="str">
            <v>Locally</v>
          </cell>
          <cell r="Q193">
            <v>35660</v>
          </cell>
        </row>
        <row r="194">
          <cell r="A194">
            <v>12516</v>
          </cell>
          <cell r="B194" t="str">
            <v>Peabody Charter School</v>
          </cell>
          <cell r="C194" t="str">
            <v>42692786045918</v>
          </cell>
          <cell r="D194" t="str">
            <v>021</v>
          </cell>
          <cell r="E194" t="str">
            <v>X-Declined Membership</v>
          </cell>
          <cell r="F194" t="str">
            <v>Santa Barbara Elementary</v>
          </cell>
          <cell r="G194" t="str">
            <v>Los_Angeles</v>
          </cell>
          <cell r="H194" t="str">
            <v>SantaBarbara</v>
          </cell>
          <cell r="J194">
            <v>770</v>
          </cell>
          <cell r="K194" t="str">
            <v>K</v>
          </cell>
          <cell r="L194" t="str">
            <v>6</v>
          </cell>
          <cell r="N194" t="str">
            <v>Site_Based</v>
          </cell>
          <cell r="O194" t="str">
            <v>Conversion</v>
          </cell>
          <cell r="P194" t="str">
            <v>Direct</v>
          </cell>
          <cell r="Q194">
            <v>34213</v>
          </cell>
        </row>
        <row r="195">
          <cell r="A195">
            <v>12518</v>
          </cell>
          <cell r="B195" t="str">
            <v>Lifeline Education Charter School</v>
          </cell>
          <cell r="C195" t="str">
            <v>19764970115725</v>
          </cell>
          <cell r="D195" t="str">
            <v>963</v>
          </cell>
          <cell r="E195" t="str">
            <v>A-Active Member</v>
          </cell>
          <cell r="F195" t="str">
            <v>SBE - Lifeline Charter School</v>
          </cell>
          <cell r="G195" t="str">
            <v>Los_Angeles</v>
          </cell>
          <cell r="H195" t="str">
            <v>LosAngeles</v>
          </cell>
          <cell r="J195">
            <v>225</v>
          </cell>
          <cell r="K195" t="str">
            <v>6</v>
          </cell>
          <cell r="L195" t="str">
            <v>12</v>
          </cell>
          <cell r="N195" t="str">
            <v>Site_Based</v>
          </cell>
          <cell r="O195" t="str">
            <v>Startup</v>
          </cell>
          <cell r="P195" t="str">
            <v>Direct</v>
          </cell>
          <cell r="Q195">
            <v>39326</v>
          </cell>
        </row>
        <row r="196">
          <cell r="A196">
            <v>12519</v>
          </cell>
          <cell r="B196" t="str">
            <v>Opportunities for Learning - Baldwin Park</v>
          </cell>
          <cell r="C196" t="str">
            <v>19642871996479</v>
          </cell>
          <cell r="D196" t="str">
            <v>402</v>
          </cell>
          <cell r="E196" t="str">
            <v>B-Denied or Suspended</v>
          </cell>
          <cell r="F196" t="str">
            <v>Baldwin Park Unified</v>
          </cell>
          <cell r="G196" t="str">
            <v>Los_Angeles</v>
          </cell>
          <cell r="H196" t="str">
            <v>LosAngeles</v>
          </cell>
          <cell r="J196">
            <v>1511</v>
          </cell>
          <cell r="K196" t="str">
            <v>7</v>
          </cell>
          <cell r="L196" t="str">
            <v>12</v>
          </cell>
          <cell r="N196" t="str">
            <v>Ind_Study</v>
          </cell>
          <cell r="O196" t="str">
            <v>Startup</v>
          </cell>
          <cell r="P196" t="str">
            <v>Direct</v>
          </cell>
          <cell r="Q196">
            <v>37073</v>
          </cell>
        </row>
        <row r="197">
          <cell r="A197">
            <v>12520</v>
          </cell>
          <cell r="B197" t="str">
            <v>Opportunities for Learning - Santa Clarita</v>
          </cell>
          <cell r="C197" t="str">
            <v>19651361996263</v>
          </cell>
          <cell r="D197" t="str">
            <v>214</v>
          </cell>
          <cell r="E197" t="str">
            <v>B-Denied or Suspended</v>
          </cell>
          <cell r="F197" t="str">
            <v>William S. Hart Union High</v>
          </cell>
          <cell r="G197" t="str">
            <v>Los_Angeles</v>
          </cell>
          <cell r="H197" t="str">
            <v>LosAngeles</v>
          </cell>
          <cell r="J197">
            <v>1426</v>
          </cell>
          <cell r="K197" t="str">
            <v>7</v>
          </cell>
          <cell r="L197" t="str">
            <v>12</v>
          </cell>
          <cell r="N197" t="str">
            <v>Ind_Study</v>
          </cell>
          <cell r="O197" t="str">
            <v>Startup</v>
          </cell>
          <cell r="P197" t="str">
            <v>Direct</v>
          </cell>
          <cell r="Q197">
            <v>36398</v>
          </cell>
        </row>
        <row r="198">
          <cell r="A198">
            <v>12522</v>
          </cell>
          <cell r="B198" t="str">
            <v>Olive Grove Charter School</v>
          </cell>
          <cell r="C198" t="str">
            <v>42692454230199</v>
          </cell>
          <cell r="D198" t="str">
            <v>421</v>
          </cell>
          <cell r="E198" t="str">
            <v>S-Expired Member</v>
          </cell>
          <cell r="F198" t="str">
            <v>Los Olivos Elementary</v>
          </cell>
          <cell r="G198" t="str">
            <v>Los_Angeles</v>
          </cell>
          <cell r="H198" t="str">
            <v>SantaBarbara</v>
          </cell>
          <cell r="J198">
            <v>500</v>
          </cell>
          <cell r="K198" t="str">
            <v>K</v>
          </cell>
          <cell r="L198" t="str">
            <v>12</v>
          </cell>
          <cell r="N198" t="str">
            <v>Ind_Study</v>
          </cell>
          <cell r="O198" t="str">
            <v>Startup</v>
          </cell>
          <cell r="P198" t="str">
            <v>Locally</v>
          </cell>
          <cell r="Q198">
            <v>37208</v>
          </cell>
        </row>
        <row r="199">
          <cell r="A199">
            <v>12523</v>
          </cell>
          <cell r="B199" t="str">
            <v>Somis Academy</v>
          </cell>
          <cell r="C199" t="str">
            <v>56726110100875</v>
          </cell>
          <cell r="D199" t="str">
            <v>519</v>
          </cell>
          <cell r="E199" t="str">
            <v>X-Declined Membership</v>
          </cell>
          <cell r="F199" t="str">
            <v>Somis Union Elementary</v>
          </cell>
          <cell r="G199" t="str">
            <v>Los_Angeles</v>
          </cell>
          <cell r="H199" t="str">
            <v>Ventura</v>
          </cell>
          <cell r="J199">
            <v>225</v>
          </cell>
          <cell r="K199" t="str">
            <v>K</v>
          </cell>
          <cell r="L199" t="str">
            <v>12</v>
          </cell>
          <cell r="N199" t="str">
            <v>Ind_Study</v>
          </cell>
          <cell r="O199" t="str">
            <v>Startup</v>
          </cell>
          <cell r="P199" t="str">
            <v>Direct</v>
          </cell>
          <cell r="Q199">
            <v>37858</v>
          </cell>
        </row>
        <row r="200">
          <cell r="A200">
            <v>12524</v>
          </cell>
          <cell r="B200" t="str">
            <v>Golden Valley Charter School</v>
          </cell>
          <cell r="C200" t="str">
            <v>56724705630363</v>
          </cell>
          <cell r="D200" t="str">
            <v>356</v>
          </cell>
          <cell r="E200" t="str">
            <v>A-Active Member</v>
          </cell>
          <cell r="F200" t="str">
            <v>Mesa Union Elementary</v>
          </cell>
          <cell r="G200" t="str">
            <v>Los_Angeles</v>
          </cell>
          <cell r="H200" t="str">
            <v>Ventura</v>
          </cell>
          <cell r="J200">
            <v>500</v>
          </cell>
          <cell r="K200" t="str">
            <v>K</v>
          </cell>
          <cell r="L200" t="str">
            <v>12</v>
          </cell>
          <cell r="N200" t="str">
            <v>Ind_Study</v>
          </cell>
          <cell r="O200" t="str">
            <v>Startup</v>
          </cell>
          <cell r="P200" t="str">
            <v>Direct</v>
          </cell>
          <cell r="Q200">
            <v>36935</v>
          </cell>
        </row>
        <row r="201">
          <cell r="A201">
            <v>12525</v>
          </cell>
          <cell r="B201" t="str">
            <v>Crossroads Charter Academy</v>
          </cell>
          <cell r="C201" t="str">
            <v>16638750101717</v>
          </cell>
          <cell r="D201" t="str">
            <v>571</v>
          </cell>
          <cell r="E201" t="str">
            <v>A-Active Member</v>
          </cell>
          <cell r="F201" t="str">
            <v>Armona Union Elementary</v>
          </cell>
          <cell r="G201" t="str">
            <v>Fresno</v>
          </cell>
          <cell r="H201" t="str">
            <v>Kings</v>
          </cell>
          <cell r="J201">
            <v>157</v>
          </cell>
          <cell r="K201" t="str">
            <v>K</v>
          </cell>
          <cell r="L201" t="str">
            <v>12</v>
          </cell>
          <cell r="N201" t="str">
            <v>Combination</v>
          </cell>
          <cell r="O201" t="str">
            <v>Startup</v>
          </cell>
          <cell r="P201" t="str">
            <v>Locally</v>
          </cell>
          <cell r="Q201">
            <v>37855</v>
          </cell>
        </row>
        <row r="202">
          <cell r="A202">
            <v>12526</v>
          </cell>
          <cell r="B202" t="str">
            <v>High Tech Los Angeles</v>
          </cell>
          <cell r="C202" t="str">
            <v>19647330100677</v>
          </cell>
          <cell r="D202" t="str">
            <v>537</v>
          </cell>
          <cell r="E202" t="str">
            <v>A-Active Member</v>
          </cell>
          <cell r="F202" t="str">
            <v>Los Angeles Unified</v>
          </cell>
          <cell r="G202" t="str">
            <v>Los_Angeles</v>
          </cell>
          <cell r="H202" t="str">
            <v>LosAngeles</v>
          </cell>
          <cell r="J202">
            <v>320</v>
          </cell>
          <cell r="K202" t="str">
            <v>9</v>
          </cell>
          <cell r="L202" t="str">
            <v>12</v>
          </cell>
          <cell r="N202" t="str">
            <v>Site_Based</v>
          </cell>
          <cell r="O202" t="str">
            <v>Startup</v>
          </cell>
          <cell r="P202" t="str">
            <v>Direct</v>
          </cell>
          <cell r="Q202">
            <v>38169</v>
          </cell>
        </row>
        <row r="203">
          <cell r="A203">
            <v>12528</v>
          </cell>
          <cell r="B203" t="str">
            <v>Wilder's Preparatory Academy Charter School</v>
          </cell>
          <cell r="C203" t="str">
            <v>19646340101667</v>
          </cell>
          <cell r="D203" t="str">
            <v>582</v>
          </cell>
          <cell r="E203" t="str">
            <v>A-Active Member</v>
          </cell>
          <cell r="F203" t="str">
            <v>Inglewood Unified</v>
          </cell>
          <cell r="G203" t="str">
            <v>Los_Angeles</v>
          </cell>
          <cell r="H203" t="str">
            <v>LosAngeles</v>
          </cell>
          <cell r="J203">
            <v>374</v>
          </cell>
          <cell r="K203" t="str">
            <v>K</v>
          </cell>
          <cell r="L203" t="str">
            <v>8</v>
          </cell>
          <cell r="N203" t="str">
            <v>Site_Based</v>
          </cell>
          <cell r="O203" t="str">
            <v>Startup</v>
          </cell>
          <cell r="P203" t="str">
            <v>Direct</v>
          </cell>
          <cell r="Q203">
            <v>37866</v>
          </cell>
        </row>
        <row r="204">
          <cell r="A204">
            <v>12529</v>
          </cell>
          <cell r="B204" t="str">
            <v>University Charter School (Lemoore)</v>
          </cell>
          <cell r="C204" t="str">
            <v>16639740100156</v>
          </cell>
          <cell r="D204" t="str">
            <v>489</v>
          </cell>
          <cell r="E204" t="str">
            <v>A-Active Member</v>
          </cell>
          <cell r="F204" t="str">
            <v>Lemoore Union Elementary</v>
          </cell>
          <cell r="G204" t="str">
            <v>Fresno</v>
          </cell>
          <cell r="H204" t="str">
            <v>Kings</v>
          </cell>
          <cell r="J204">
            <v>240</v>
          </cell>
          <cell r="K204" t="str">
            <v>5</v>
          </cell>
          <cell r="L204" t="str">
            <v>8</v>
          </cell>
          <cell r="N204" t="str">
            <v>Site_Based</v>
          </cell>
          <cell r="O204" t="str">
            <v>Startup</v>
          </cell>
          <cell r="P204" t="str">
            <v>Locally</v>
          </cell>
          <cell r="Q204">
            <v>37851</v>
          </cell>
        </row>
        <row r="205">
          <cell r="A205">
            <v>12530</v>
          </cell>
          <cell r="B205" t="str">
            <v>Crenshaw Arts-Tech Charter High</v>
          </cell>
          <cell r="C205" t="str">
            <v>19647330101659</v>
          </cell>
          <cell r="D205" t="str">
            <v>570</v>
          </cell>
          <cell r="E205" t="str">
            <v>B-Denied or Suspended</v>
          </cell>
          <cell r="F205" t="str">
            <v>Los Angeles Unified</v>
          </cell>
          <cell r="G205" t="str">
            <v>Los_Angeles</v>
          </cell>
          <cell r="H205" t="str">
            <v>LosAngeles</v>
          </cell>
          <cell r="J205">
            <v>320</v>
          </cell>
          <cell r="K205" t="str">
            <v>9</v>
          </cell>
          <cell r="L205" t="str">
            <v>12</v>
          </cell>
          <cell r="N205" t="str">
            <v>Site_Based</v>
          </cell>
          <cell r="O205" t="str">
            <v>Startup</v>
          </cell>
          <cell r="P205" t="str">
            <v>Direct</v>
          </cell>
          <cell r="Q205">
            <v>37879</v>
          </cell>
        </row>
        <row r="206">
          <cell r="A206">
            <v>12531</v>
          </cell>
          <cell r="B206" t="str">
            <v>Renaissance Arts Academy</v>
          </cell>
          <cell r="C206" t="str">
            <v>19647330101683</v>
          </cell>
          <cell r="D206" t="str">
            <v>579</v>
          </cell>
          <cell r="E206" t="str">
            <v>A-Active Member</v>
          </cell>
          <cell r="F206" t="str">
            <v>Los Angeles Unified</v>
          </cell>
          <cell r="G206" t="str">
            <v>Los_Angeles</v>
          </cell>
          <cell r="H206" t="str">
            <v>LosAngeles</v>
          </cell>
          <cell r="J206">
            <v>320</v>
          </cell>
          <cell r="K206" t="str">
            <v>6</v>
          </cell>
          <cell r="L206" t="str">
            <v>12</v>
          </cell>
          <cell r="N206" t="str">
            <v>Site_Based</v>
          </cell>
          <cell r="O206" t="str">
            <v>Startup</v>
          </cell>
          <cell r="P206" t="str">
            <v>Direct</v>
          </cell>
          <cell r="Q206">
            <v>37880</v>
          </cell>
        </row>
        <row r="207">
          <cell r="A207">
            <v>12532</v>
          </cell>
          <cell r="B207" t="str">
            <v>NEW Academy of Science and Art</v>
          </cell>
          <cell r="C207" t="str">
            <v>19647330100289</v>
          </cell>
          <cell r="D207" t="str">
            <v>521</v>
          </cell>
          <cell r="E207" t="str">
            <v>A-Active Member</v>
          </cell>
          <cell r="F207" t="str">
            <v>Los Angeles Unified</v>
          </cell>
          <cell r="G207" t="str">
            <v>Los_Angeles</v>
          </cell>
          <cell r="H207" t="str">
            <v>LosAngeles</v>
          </cell>
          <cell r="J207">
            <v>235</v>
          </cell>
          <cell r="K207" t="str">
            <v>K</v>
          </cell>
          <cell r="L207" t="str">
            <v>5</v>
          </cell>
          <cell r="N207" t="str">
            <v>Site_Based</v>
          </cell>
          <cell r="O207" t="str">
            <v>Startup</v>
          </cell>
          <cell r="P207" t="str">
            <v>Direct</v>
          </cell>
          <cell r="Q207">
            <v>37865</v>
          </cell>
        </row>
        <row r="208">
          <cell r="A208">
            <v>12534</v>
          </cell>
          <cell r="B208" t="str">
            <v>Palisades Charter Elementary</v>
          </cell>
          <cell r="C208" t="str">
            <v>19647336018634</v>
          </cell>
          <cell r="D208" t="str">
            <v>229</v>
          </cell>
          <cell r="E208" t="str">
            <v>P-Prospect Member</v>
          </cell>
          <cell r="F208" t="str">
            <v>Los Angeles Unified</v>
          </cell>
          <cell r="G208" t="str">
            <v>Los_Angeles</v>
          </cell>
          <cell r="H208" t="str">
            <v>LosAngeles</v>
          </cell>
          <cell r="J208">
            <v>381</v>
          </cell>
          <cell r="K208" t="str">
            <v>K</v>
          </cell>
          <cell r="L208" t="str">
            <v>5</v>
          </cell>
          <cell r="N208" t="str">
            <v>Site_Based</v>
          </cell>
          <cell r="O208" t="str">
            <v>Conversion</v>
          </cell>
          <cell r="P208" t="str">
            <v>Locally</v>
          </cell>
          <cell r="Q208">
            <v>36100</v>
          </cell>
        </row>
        <row r="209">
          <cell r="A209">
            <v>12535</v>
          </cell>
          <cell r="B209" t="str">
            <v>Discovery Charter Preparatory School#2</v>
          </cell>
          <cell r="C209" t="str">
            <v>19647330115253</v>
          </cell>
          <cell r="D209" t="str">
            <v>949</v>
          </cell>
          <cell r="E209" t="str">
            <v>A-Active Member</v>
          </cell>
          <cell r="F209" t="str">
            <v>Los Angeles Unified</v>
          </cell>
          <cell r="G209" t="str">
            <v>Los_Angeles</v>
          </cell>
          <cell r="H209" t="str">
            <v>LosAngeles</v>
          </cell>
          <cell r="J209">
            <v>357</v>
          </cell>
          <cell r="K209" t="str">
            <v>9</v>
          </cell>
          <cell r="L209" t="str">
            <v>12</v>
          </cell>
          <cell r="N209" t="str">
            <v>Site_Based</v>
          </cell>
          <cell r="O209" t="str">
            <v>Startup</v>
          </cell>
          <cell r="P209" t="str">
            <v>Direct</v>
          </cell>
          <cell r="Q209">
            <v>37502</v>
          </cell>
        </row>
        <row r="210">
          <cell r="A210">
            <v>12536</v>
          </cell>
          <cell r="B210" t="str">
            <v>Academia Semillas del Pueblo Xinaxcalmecac</v>
          </cell>
          <cell r="C210" t="str">
            <v>19647336119929</v>
          </cell>
          <cell r="D210" t="str">
            <v>447</v>
          </cell>
          <cell r="E210" t="str">
            <v>A-Active Member</v>
          </cell>
          <cell r="F210" t="str">
            <v>Los Angeles Unified</v>
          </cell>
          <cell r="G210" t="str">
            <v>Los_Angeles</v>
          </cell>
          <cell r="H210" t="str">
            <v>LosAngeles</v>
          </cell>
          <cell r="J210">
            <v>338</v>
          </cell>
          <cell r="K210" t="str">
            <v>K</v>
          </cell>
          <cell r="L210" t="str">
            <v>9</v>
          </cell>
          <cell r="N210" t="str">
            <v>Site_Based</v>
          </cell>
          <cell r="O210" t="str">
            <v>Startup</v>
          </cell>
          <cell r="P210" t="str">
            <v>Direct</v>
          </cell>
          <cell r="Q210">
            <v>37502</v>
          </cell>
        </row>
        <row r="211">
          <cell r="A211">
            <v>12537</v>
          </cell>
          <cell r="B211" t="str">
            <v>School of Arts and Enterprise</v>
          </cell>
          <cell r="C211" t="str">
            <v>19756971996693</v>
          </cell>
          <cell r="D211" t="str">
            <v>505</v>
          </cell>
          <cell r="E211" t="str">
            <v>A-Active Member</v>
          </cell>
          <cell r="F211" t="str">
            <v>Pomona Unified School District</v>
          </cell>
          <cell r="G211" t="str">
            <v>Los_Angeles</v>
          </cell>
          <cell r="H211" t="str">
            <v>LosAngeles</v>
          </cell>
          <cell r="J211">
            <v>403</v>
          </cell>
          <cell r="K211" t="str">
            <v>9</v>
          </cell>
          <cell r="L211" t="str">
            <v>12</v>
          </cell>
          <cell r="N211" t="str">
            <v>Site_Based</v>
          </cell>
          <cell r="O211" t="str">
            <v>Startup</v>
          </cell>
          <cell r="P211" t="str">
            <v>Direct</v>
          </cell>
          <cell r="Q211">
            <v>37865</v>
          </cell>
        </row>
        <row r="212">
          <cell r="A212">
            <v>12539</v>
          </cell>
          <cell r="B212" t="str">
            <v>Central City Value High School</v>
          </cell>
          <cell r="C212" t="str">
            <v>19647330100800</v>
          </cell>
          <cell r="D212" t="str">
            <v>534</v>
          </cell>
          <cell r="E212" t="str">
            <v>A-Active Member</v>
          </cell>
          <cell r="F212" t="str">
            <v>Los Angeles Unified</v>
          </cell>
          <cell r="G212" t="str">
            <v>Los_Angeles</v>
          </cell>
          <cell r="H212" t="str">
            <v>LosAngeles</v>
          </cell>
          <cell r="J212">
            <v>360</v>
          </cell>
          <cell r="K212" t="str">
            <v>9</v>
          </cell>
          <cell r="L212" t="str">
            <v>12</v>
          </cell>
          <cell r="N212" t="str">
            <v>Site_Based</v>
          </cell>
          <cell r="O212" t="str">
            <v>Startup</v>
          </cell>
          <cell r="P212" t="str">
            <v>Direct</v>
          </cell>
          <cell r="Q212">
            <v>37866</v>
          </cell>
        </row>
        <row r="213">
          <cell r="A213">
            <v>12540</v>
          </cell>
          <cell r="B213" t="str">
            <v>Culture and Language Academy of Success</v>
          </cell>
          <cell r="C213" t="str">
            <v>19647330100768</v>
          </cell>
          <cell r="D213" t="str">
            <v>536</v>
          </cell>
          <cell r="E213" t="str">
            <v>S-Expired Member</v>
          </cell>
          <cell r="F213" t="str">
            <v>Los Angeles Unified</v>
          </cell>
          <cell r="G213" t="str">
            <v>Los_Angeles</v>
          </cell>
          <cell r="H213" t="str">
            <v>LosAngeles</v>
          </cell>
          <cell r="J213">
            <v>550</v>
          </cell>
          <cell r="K213" t="str">
            <v>K</v>
          </cell>
          <cell r="L213" t="str">
            <v>8</v>
          </cell>
          <cell r="N213" t="str">
            <v>Site_Based</v>
          </cell>
          <cell r="O213" t="str">
            <v>Startup</v>
          </cell>
          <cell r="P213" t="str">
            <v>Direct</v>
          </cell>
          <cell r="Q213">
            <v>37872</v>
          </cell>
        </row>
        <row r="214">
          <cell r="A214">
            <v>12542</v>
          </cell>
          <cell r="B214" t="str">
            <v>Transitional Learning Center Charter School</v>
          </cell>
          <cell r="C214" t="str">
            <v>19651361996511</v>
          </cell>
          <cell r="D214" t="str">
            <v>397</v>
          </cell>
          <cell r="E214" t="str">
            <v>P-Prospect Member</v>
          </cell>
          <cell r="F214" t="str">
            <v>William S. Hart Union High</v>
          </cell>
          <cell r="G214" t="str">
            <v>Los_Angeles</v>
          </cell>
          <cell r="H214" t="str">
            <v>LosAngeles</v>
          </cell>
          <cell r="J214">
            <v>65</v>
          </cell>
          <cell r="K214" t="str">
            <v>12</v>
          </cell>
          <cell r="L214" t="str">
            <v>12</v>
          </cell>
          <cell r="N214" t="str">
            <v>Site_Based</v>
          </cell>
          <cell r="O214" t="str">
            <v>Startup</v>
          </cell>
          <cell r="P214" t="str">
            <v>Locally</v>
          </cell>
          <cell r="Q214">
            <v>37130</v>
          </cell>
        </row>
        <row r="215">
          <cell r="A215">
            <v>12547</v>
          </cell>
          <cell r="B215" t="str">
            <v>Magnolia Science Academy #1 - Reseda</v>
          </cell>
          <cell r="C215" t="str">
            <v>19647336119945</v>
          </cell>
          <cell r="D215" t="str">
            <v>438</v>
          </cell>
          <cell r="E215" t="str">
            <v>A-Active Member</v>
          </cell>
          <cell r="F215" t="str">
            <v>Los Angeles Unified</v>
          </cell>
          <cell r="G215" t="str">
            <v>Los_Angeles</v>
          </cell>
          <cell r="H215" t="str">
            <v>LosAngeles</v>
          </cell>
          <cell r="J215">
            <v>498</v>
          </cell>
          <cell r="K215" t="str">
            <v>6</v>
          </cell>
          <cell r="L215" t="str">
            <v>12</v>
          </cell>
          <cell r="N215" t="str">
            <v>Site_Based</v>
          </cell>
          <cell r="O215" t="str">
            <v>Startup</v>
          </cell>
          <cell r="P215" t="str">
            <v>Direct</v>
          </cell>
          <cell r="Q215">
            <v>37502</v>
          </cell>
        </row>
        <row r="216">
          <cell r="A216">
            <v>12549</v>
          </cell>
          <cell r="B216" t="str">
            <v>Topanga Elementary</v>
          </cell>
          <cell r="C216" t="str">
            <v>19647336019525</v>
          </cell>
          <cell r="D216" t="str">
            <v>230</v>
          </cell>
          <cell r="E216" t="str">
            <v>P-Prospect Member</v>
          </cell>
          <cell r="F216" t="str">
            <v>Los Angeles Unified</v>
          </cell>
          <cell r="G216" t="str">
            <v>Los_Angeles</v>
          </cell>
          <cell r="H216" t="str">
            <v>LosAngeles</v>
          </cell>
          <cell r="J216">
            <v>338</v>
          </cell>
          <cell r="K216" t="str">
            <v>K</v>
          </cell>
          <cell r="L216" t="str">
            <v>6</v>
          </cell>
          <cell r="N216" t="str">
            <v>Site_Based</v>
          </cell>
          <cell r="O216" t="str">
            <v>Conversion</v>
          </cell>
          <cell r="P216" t="str">
            <v>Locally</v>
          </cell>
          <cell r="Q216">
            <v>34944</v>
          </cell>
        </row>
        <row r="217">
          <cell r="A217">
            <v>12550</v>
          </cell>
          <cell r="B217" t="str">
            <v>Hawthorne Mathematics Science and Technology</v>
          </cell>
          <cell r="C217" t="str">
            <v>19645920100354</v>
          </cell>
          <cell r="D217" t="str">
            <v>523</v>
          </cell>
          <cell r="E217" t="str">
            <v>P-Prospect Member</v>
          </cell>
          <cell r="F217" t="str">
            <v>Hawthorne Elementary</v>
          </cell>
          <cell r="G217" t="str">
            <v>Los_Angeles</v>
          </cell>
          <cell r="H217" t="str">
            <v>LosAngeles</v>
          </cell>
          <cell r="J217">
            <v>600</v>
          </cell>
          <cell r="K217" t="str">
            <v>9</v>
          </cell>
          <cell r="L217" t="str">
            <v>12</v>
          </cell>
          <cell r="N217" t="str">
            <v>Site_Based</v>
          </cell>
          <cell r="O217" t="str">
            <v>Startup</v>
          </cell>
          <cell r="P217" t="str">
            <v>Locally</v>
          </cell>
          <cell r="Q217">
            <v>37865</v>
          </cell>
        </row>
        <row r="218">
          <cell r="A218">
            <v>12551</v>
          </cell>
          <cell r="B218" t="str">
            <v>New West Charter Middle School</v>
          </cell>
          <cell r="C218" t="str">
            <v>19756636120158</v>
          </cell>
          <cell r="D218" t="str">
            <v>431</v>
          </cell>
          <cell r="E218" t="str">
            <v>A-Active Member</v>
          </cell>
          <cell r="F218" t="str">
            <v>Los Angeles Unified</v>
          </cell>
          <cell r="G218" t="str">
            <v>Los_Angeles</v>
          </cell>
          <cell r="H218" t="str">
            <v>LosAngeles</v>
          </cell>
          <cell r="J218">
            <v>330</v>
          </cell>
          <cell r="K218" t="str">
            <v>6</v>
          </cell>
          <cell r="L218" t="str">
            <v>8</v>
          </cell>
          <cell r="N218" t="str">
            <v>Site_Based</v>
          </cell>
          <cell r="O218" t="str">
            <v>Startup</v>
          </cell>
          <cell r="P218" t="str">
            <v>Direct</v>
          </cell>
          <cell r="Q218">
            <v>37866</v>
          </cell>
        </row>
        <row r="219">
          <cell r="A219">
            <v>12553</v>
          </cell>
          <cell r="B219" t="str">
            <v>Stella Middle Charter Academy</v>
          </cell>
          <cell r="C219" t="str">
            <v>19647330100669</v>
          </cell>
          <cell r="D219" t="str">
            <v>535</v>
          </cell>
          <cell r="E219" t="str">
            <v>A-Active Member</v>
          </cell>
          <cell r="F219" t="str">
            <v>Los Angeles Unified</v>
          </cell>
          <cell r="G219" t="str">
            <v>Los_Angeles</v>
          </cell>
          <cell r="H219" t="str">
            <v>LosAngeles</v>
          </cell>
          <cell r="J219">
            <v>320</v>
          </cell>
          <cell r="K219" t="str">
            <v>5</v>
          </cell>
          <cell r="L219" t="str">
            <v>8</v>
          </cell>
          <cell r="N219" t="str">
            <v>Site_Based</v>
          </cell>
          <cell r="O219" t="str">
            <v>Startup</v>
          </cell>
          <cell r="P219" t="str">
            <v>Direct</v>
          </cell>
          <cell r="Q219">
            <v>37809</v>
          </cell>
        </row>
        <row r="220">
          <cell r="A220">
            <v>12554</v>
          </cell>
          <cell r="B220" t="str">
            <v>Community Harvest Charter School</v>
          </cell>
          <cell r="C220" t="str">
            <v>19647331996636</v>
          </cell>
          <cell r="D220" t="str">
            <v>474</v>
          </cell>
          <cell r="E220" t="str">
            <v>A-Active Member</v>
          </cell>
          <cell r="F220" t="str">
            <v>Los Angeles Unified</v>
          </cell>
          <cell r="G220" t="str">
            <v>Los_Angeles</v>
          </cell>
          <cell r="H220" t="str">
            <v>LosAngeles</v>
          </cell>
          <cell r="J220">
            <v>325</v>
          </cell>
          <cell r="K220" t="str">
            <v>6</v>
          </cell>
          <cell r="L220" t="str">
            <v>12</v>
          </cell>
          <cell r="N220" t="str">
            <v>Site_Based</v>
          </cell>
          <cell r="O220" t="str">
            <v>Startup</v>
          </cell>
          <cell r="P220" t="str">
            <v>Direct</v>
          </cell>
          <cell r="Q220">
            <v>37508</v>
          </cell>
        </row>
        <row r="221">
          <cell r="A221">
            <v>12557</v>
          </cell>
          <cell r="B221" t="str">
            <v>North Valley Charter Academy</v>
          </cell>
          <cell r="C221" t="str">
            <v>19647330100776</v>
          </cell>
          <cell r="D221" t="str">
            <v>540</v>
          </cell>
          <cell r="E221" t="str">
            <v>A-Active Member</v>
          </cell>
          <cell r="F221" t="str">
            <v>Los Angeles Unified</v>
          </cell>
          <cell r="G221" t="str">
            <v>Los_Angeles</v>
          </cell>
          <cell r="H221" t="str">
            <v>LosAngeles</v>
          </cell>
          <cell r="J221">
            <v>213</v>
          </cell>
          <cell r="K221" t="str">
            <v>6</v>
          </cell>
          <cell r="L221" t="str">
            <v>12</v>
          </cell>
          <cell r="N221" t="str">
            <v>Site_Based</v>
          </cell>
          <cell r="O221" t="str">
            <v>Startup</v>
          </cell>
          <cell r="P221" t="str">
            <v>Direct</v>
          </cell>
          <cell r="Q221">
            <v>37866</v>
          </cell>
        </row>
        <row r="222">
          <cell r="A222">
            <v>12558</v>
          </cell>
          <cell r="B222" t="str">
            <v>Granada Hills Charter High School</v>
          </cell>
          <cell r="C222" t="str">
            <v>19647331933746</v>
          </cell>
          <cell r="D222" t="str">
            <v>572</v>
          </cell>
          <cell r="E222" t="str">
            <v>A-Active Member</v>
          </cell>
          <cell r="F222" t="str">
            <v>Los Angeles Unified</v>
          </cell>
          <cell r="G222" t="str">
            <v>Los_Angeles</v>
          </cell>
          <cell r="H222" t="str">
            <v>LosAngeles</v>
          </cell>
          <cell r="J222">
            <v>4100</v>
          </cell>
          <cell r="K222" t="str">
            <v>9</v>
          </cell>
          <cell r="L222" t="str">
            <v>12</v>
          </cell>
          <cell r="N222" t="str">
            <v>Site_Based</v>
          </cell>
          <cell r="O222" t="str">
            <v>Conversion</v>
          </cell>
          <cell r="P222" t="str">
            <v>Direct</v>
          </cell>
          <cell r="Q222">
            <v>37852</v>
          </cell>
        </row>
        <row r="223">
          <cell r="A223">
            <v>12560</v>
          </cell>
          <cell r="B223" t="str">
            <v>Lennox Mathematics, Science and Technology Academy</v>
          </cell>
          <cell r="C223" t="str">
            <v>19647090100602</v>
          </cell>
          <cell r="D223" t="str">
            <v>509</v>
          </cell>
          <cell r="E223" t="str">
            <v>P-Prospect Member</v>
          </cell>
          <cell r="F223" t="str">
            <v>Lennox Elementary</v>
          </cell>
          <cell r="G223" t="str">
            <v>Los_Angeles</v>
          </cell>
          <cell r="H223" t="str">
            <v>LosAngeles</v>
          </cell>
          <cell r="J223">
            <v>536</v>
          </cell>
          <cell r="K223" t="str">
            <v>9</v>
          </cell>
          <cell r="L223" t="str">
            <v>12</v>
          </cell>
          <cell r="N223" t="str">
            <v>Site_Based</v>
          </cell>
          <cell r="O223" t="str">
            <v>Startup</v>
          </cell>
          <cell r="P223" t="str">
            <v>Locally</v>
          </cell>
          <cell r="Q223">
            <v>37846</v>
          </cell>
        </row>
        <row r="224">
          <cell r="A224">
            <v>12564</v>
          </cell>
          <cell r="B224" t="str">
            <v>Constellation Community Charter Middle School</v>
          </cell>
          <cell r="C224" t="str">
            <v>19647256113146</v>
          </cell>
          <cell r="D224" t="str">
            <v>058</v>
          </cell>
          <cell r="E224" t="str">
            <v>A-Active Member</v>
          </cell>
          <cell r="F224" t="str">
            <v>Long Beach Unified</v>
          </cell>
          <cell r="G224" t="str">
            <v>Los_Angeles</v>
          </cell>
          <cell r="H224" t="str">
            <v>LosAngeles</v>
          </cell>
          <cell r="J224">
            <v>170</v>
          </cell>
          <cell r="K224" t="str">
            <v>6</v>
          </cell>
          <cell r="L224" t="str">
            <v>8</v>
          </cell>
          <cell r="N224" t="str">
            <v>Site_Based</v>
          </cell>
          <cell r="O224" t="str">
            <v>Startup</v>
          </cell>
          <cell r="P224" t="str">
            <v>Direct</v>
          </cell>
          <cell r="Q224">
            <v>34881</v>
          </cell>
        </row>
        <row r="225">
          <cell r="A225">
            <v>12565</v>
          </cell>
          <cell r="B225" t="str">
            <v>Summit Leadership Academy - High Desert</v>
          </cell>
          <cell r="C225" t="str">
            <v>36750440107516</v>
          </cell>
          <cell r="D225" t="str">
            <v>671</v>
          </cell>
          <cell r="E225" t="str">
            <v>A-Active Member</v>
          </cell>
          <cell r="F225" t="str">
            <v>Hesperia Unified</v>
          </cell>
          <cell r="G225" t="str">
            <v>Inland_Empire</v>
          </cell>
          <cell r="H225" t="str">
            <v>SanBernardino</v>
          </cell>
          <cell r="J225">
            <v>194</v>
          </cell>
          <cell r="K225" t="str">
            <v>9</v>
          </cell>
          <cell r="L225" t="str">
            <v>12</v>
          </cell>
          <cell r="N225" t="str">
            <v>Site_Based</v>
          </cell>
          <cell r="O225" t="str">
            <v>Startup</v>
          </cell>
          <cell r="P225" t="str">
            <v>Direct</v>
          </cell>
          <cell r="Q225">
            <v>38243</v>
          </cell>
        </row>
        <row r="226">
          <cell r="A226">
            <v>12566</v>
          </cell>
          <cell r="B226" t="str">
            <v>Fenton Avenue Charter School</v>
          </cell>
          <cell r="C226" t="str">
            <v>19647336017016</v>
          </cell>
          <cell r="D226" t="str">
            <v>030</v>
          </cell>
          <cell r="E226" t="str">
            <v>A-Active Member</v>
          </cell>
          <cell r="F226" t="str">
            <v>Los Angeles Unified</v>
          </cell>
          <cell r="G226" t="str">
            <v>Los_Angeles</v>
          </cell>
          <cell r="H226" t="str">
            <v>LosAngeles</v>
          </cell>
          <cell r="J226">
            <v>942</v>
          </cell>
          <cell r="K226" t="str">
            <v>K</v>
          </cell>
          <cell r="L226" t="str">
            <v>5</v>
          </cell>
          <cell r="N226" t="str">
            <v>Site_Based</v>
          </cell>
          <cell r="O226" t="str">
            <v>Conversion</v>
          </cell>
          <cell r="P226" t="str">
            <v>Direct</v>
          </cell>
          <cell r="Q226">
            <v>34335</v>
          </cell>
        </row>
        <row r="227">
          <cell r="A227">
            <v>12572</v>
          </cell>
          <cell r="B227" t="str">
            <v>Mid Valley Charter Home School</v>
          </cell>
          <cell r="C227" t="str">
            <v>16639586113120</v>
          </cell>
          <cell r="D227" t="str">
            <v>088</v>
          </cell>
          <cell r="E227" t="str">
            <v>A-Active Member</v>
          </cell>
          <cell r="F227" t="str">
            <v>Kit Carson Union Elementary</v>
          </cell>
          <cell r="G227" t="str">
            <v>Fresno</v>
          </cell>
          <cell r="H227" t="str">
            <v>Kings</v>
          </cell>
          <cell r="J227">
            <v>25</v>
          </cell>
          <cell r="K227" t="str">
            <v>K</v>
          </cell>
          <cell r="L227" t="str">
            <v>8</v>
          </cell>
          <cell r="N227" t="str">
            <v>Ind_Study</v>
          </cell>
          <cell r="O227" t="str">
            <v>Startup</v>
          </cell>
          <cell r="P227" t="str">
            <v>Locally</v>
          </cell>
          <cell r="Q227">
            <v>34912</v>
          </cell>
        </row>
        <row r="228">
          <cell r="A228">
            <v>12573</v>
          </cell>
          <cell r="B228" t="str">
            <v>Charter Alternatives Academy</v>
          </cell>
          <cell r="C228" t="str">
            <v>54722565430269</v>
          </cell>
          <cell r="D228" t="str">
            <v>251</v>
          </cell>
          <cell r="E228" t="str">
            <v>P-Prospect Member</v>
          </cell>
          <cell r="F228" t="str">
            <v>Visalia Unified</v>
          </cell>
          <cell r="G228" t="str">
            <v>Fresno</v>
          </cell>
          <cell r="H228" t="str">
            <v>Tulare</v>
          </cell>
          <cell r="J228">
            <v>125</v>
          </cell>
          <cell r="K228" t="str">
            <v>7</v>
          </cell>
          <cell r="L228" t="str">
            <v>12</v>
          </cell>
          <cell r="N228" t="str">
            <v>Combination</v>
          </cell>
          <cell r="O228" t="str">
            <v>Conversion</v>
          </cell>
          <cell r="P228" t="str">
            <v>Locally</v>
          </cell>
          <cell r="Q228">
            <v>36402</v>
          </cell>
        </row>
        <row r="229">
          <cell r="A229">
            <v>12574</v>
          </cell>
          <cell r="B229" t="str">
            <v>La Sierra High School</v>
          </cell>
          <cell r="C229" t="str">
            <v>54105465430327</v>
          </cell>
          <cell r="D229" t="str">
            <v>341</v>
          </cell>
          <cell r="E229" t="str">
            <v>A-Active Member</v>
          </cell>
          <cell r="F229" t="str">
            <v>Tulare Co. Office of Education</v>
          </cell>
          <cell r="G229" t="str">
            <v>Fresno</v>
          </cell>
          <cell r="H229" t="str">
            <v>Tulare</v>
          </cell>
          <cell r="J229">
            <v>350</v>
          </cell>
          <cell r="K229" t="str">
            <v>7</v>
          </cell>
          <cell r="L229" t="str">
            <v>12</v>
          </cell>
          <cell r="N229" t="str">
            <v>Site_Based</v>
          </cell>
          <cell r="O229" t="str">
            <v>Startup</v>
          </cell>
          <cell r="P229" t="str">
            <v>Locally</v>
          </cell>
          <cell r="Q229">
            <v>36766</v>
          </cell>
        </row>
        <row r="230">
          <cell r="A230">
            <v>12575</v>
          </cell>
          <cell r="B230" t="str">
            <v>California Academy for Liberal Studies (CALS)</v>
          </cell>
          <cell r="C230" t="str">
            <v>19647336118194</v>
          </cell>
          <cell r="D230" t="str">
            <v>331</v>
          </cell>
          <cell r="E230" t="str">
            <v>A-Active Member</v>
          </cell>
          <cell r="F230" t="str">
            <v>Los Angeles Unified</v>
          </cell>
          <cell r="G230" t="str">
            <v>Los_Angeles</v>
          </cell>
          <cell r="H230" t="str">
            <v>LosAngeles</v>
          </cell>
          <cell r="J230">
            <v>297</v>
          </cell>
          <cell r="K230" t="str">
            <v>6</v>
          </cell>
          <cell r="L230" t="str">
            <v>8</v>
          </cell>
          <cell r="N230" t="str">
            <v>Site_Based</v>
          </cell>
          <cell r="O230" t="str">
            <v>Startup</v>
          </cell>
          <cell r="P230" t="str">
            <v>Direct</v>
          </cell>
          <cell r="Q230">
            <v>36780</v>
          </cell>
        </row>
        <row r="231">
          <cell r="A231">
            <v>12576</v>
          </cell>
          <cell r="B231" t="str">
            <v>Charter Home School Academy</v>
          </cell>
          <cell r="C231" t="str">
            <v>54722566116909</v>
          </cell>
          <cell r="D231" t="str">
            <v>250</v>
          </cell>
          <cell r="E231" t="str">
            <v>A-Active Member</v>
          </cell>
          <cell r="F231" t="str">
            <v>Visalia Unified</v>
          </cell>
          <cell r="G231" t="str">
            <v>Fresno</v>
          </cell>
          <cell r="H231" t="str">
            <v>Tulare</v>
          </cell>
          <cell r="J231">
            <v>76</v>
          </cell>
          <cell r="K231" t="str">
            <v>K</v>
          </cell>
          <cell r="L231" t="str">
            <v>8</v>
          </cell>
          <cell r="N231" t="str">
            <v>Ind_Study</v>
          </cell>
          <cell r="O231" t="str">
            <v>Conversion</v>
          </cell>
          <cell r="P231" t="str">
            <v>Locally</v>
          </cell>
          <cell r="Q231">
            <v>36402</v>
          </cell>
        </row>
        <row r="232">
          <cell r="A232">
            <v>12577</v>
          </cell>
          <cell r="B232" t="str">
            <v>Kern Workforce 2000 Charter School</v>
          </cell>
          <cell r="C232" t="str">
            <v>15635291530435</v>
          </cell>
          <cell r="D232" t="str">
            <v>071</v>
          </cell>
          <cell r="E232" t="str">
            <v>P-Prospect Member</v>
          </cell>
          <cell r="F232" t="str">
            <v>Kern Union High</v>
          </cell>
          <cell r="G232" t="str">
            <v>Los_Angeles</v>
          </cell>
          <cell r="H232" t="str">
            <v>Kern</v>
          </cell>
          <cell r="J232">
            <v>355</v>
          </cell>
          <cell r="K232" t="str">
            <v>10</v>
          </cell>
          <cell r="L232" t="str">
            <v>12</v>
          </cell>
          <cell r="N232" t="str">
            <v>Site_Based</v>
          </cell>
          <cell r="O232" t="str">
            <v>Startup</v>
          </cell>
          <cell r="P232" t="str">
            <v>Locally</v>
          </cell>
          <cell r="Q232">
            <v>34721</v>
          </cell>
        </row>
        <row r="233">
          <cell r="A233">
            <v>12579</v>
          </cell>
          <cell r="B233" t="str">
            <v>Adelante Charter</v>
          </cell>
          <cell r="C233" t="str">
            <v>42692786118202</v>
          </cell>
          <cell r="D233" t="str">
            <v>326</v>
          </cell>
          <cell r="E233" t="str">
            <v>S-Expired Member</v>
          </cell>
          <cell r="F233" t="str">
            <v>Santa Barbara Elementary</v>
          </cell>
          <cell r="G233" t="str">
            <v>Los_Angeles</v>
          </cell>
          <cell r="H233" t="str">
            <v>SantaBarbara</v>
          </cell>
          <cell r="J233">
            <v>250</v>
          </cell>
          <cell r="K233" t="str">
            <v>K</v>
          </cell>
          <cell r="L233" t="str">
            <v>6</v>
          </cell>
          <cell r="N233" t="str">
            <v>Site_Based</v>
          </cell>
          <cell r="O233" t="str">
            <v>Startup</v>
          </cell>
          <cell r="P233" t="str">
            <v>Direct</v>
          </cell>
          <cell r="Q233">
            <v>36770</v>
          </cell>
        </row>
        <row r="234">
          <cell r="A234">
            <v>12580</v>
          </cell>
          <cell r="B234" t="str">
            <v>The Accelerated School</v>
          </cell>
          <cell r="C234" t="str">
            <v>19647336112536</v>
          </cell>
          <cell r="D234" t="str">
            <v>045</v>
          </cell>
          <cell r="E234" t="str">
            <v>A-Active Member</v>
          </cell>
          <cell r="F234" t="str">
            <v>Los Angeles Unified</v>
          </cell>
          <cell r="G234" t="str">
            <v>Los_Angeles</v>
          </cell>
          <cell r="H234" t="str">
            <v>LosAngeles</v>
          </cell>
          <cell r="J234">
            <v>740</v>
          </cell>
          <cell r="K234" t="str">
            <v>K</v>
          </cell>
          <cell r="L234" t="str">
            <v>8</v>
          </cell>
          <cell r="N234" t="str">
            <v>Site_Based</v>
          </cell>
          <cell r="O234" t="str">
            <v>Startup</v>
          </cell>
          <cell r="P234" t="str">
            <v>Direct</v>
          </cell>
          <cell r="Q234">
            <v>34586</v>
          </cell>
        </row>
        <row r="235">
          <cell r="A235">
            <v>12581</v>
          </cell>
          <cell r="B235" t="str">
            <v>Los Angeles Leadership Academy</v>
          </cell>
          <cell r="C235" t="str">
            <v>19647331996610</v>
          </cell>
          <cell r="D235" t="str">
            <v>461</v>
          </cell>
          <cell r="E235" t="str">
            <v>A-Active Member</v>
          </cell>
          <cell r="F235" t="str">
            <v>Los Angeles Unified</v>
          </cell>
          <cell r="G235" t="str">
            <v>Los_Angeles</v>
          </cell>
          <cell r="H235" t="str">
            <v>LosAngeles</v>
          </cell>
          <cell r="J235">
            <v>440</v>
          </cell>
          <cell r="K235" t="str">
            <v>6</v>
          </cell>
          <cell r="L235" t="str">
            <v>12</v>
          </cell>
          <cell r="N235" t="str">
            <v>Site_Based</v>
          </cell>
          <cell r="O235" t="str">
            <v>Startup</v>
          </cell>
          <cell r="P235" t="str">
            <v>Direct</v>
          </cell>
          <cell r="Q235">
            <v>37502</v>
          </cell>
        </row>
        <row r="236">
          <cell r="A236">
            <v>12582</v>
          </cell>
          <cell r="B236" t="str">
            <v>Camino Nuevo Charter Academy</v>
          </cell>
          <cell r="C236" t="str">
            <v>19647336117667</v>
          </cell>
          <cell r="D236" t="str">
            <v>293</v>
          </cell>
          <cell r="E236" t="str">
            <v>A-Active Member</v>
          </cell>
          <cell r="F236" t="str">
            <v>Los Angeles Unified</v>
          </cell>
          <cell r="G236" t="str">
            <v>Los_Angeles</v>
          </cell>
          <cell r="H236" t="str">
            <v>LosAngeles</v>
          </cell>
          <cell r="J236">
            <v>530</v>
          </cell>
          <cell r="K236" t="str">
            <v>K</v>
          </cell>
          <cell r="L236" t="str">
            <v>8</v>
          </cell>
          <cell r="N236" t="str">
            <v>Site_Based</v>
          </cell>
          <cell r="O236" t="str">
            <v>Startup</v>
          </cell>
          <cell r="P236" t="str">
            <v>Direct</v>
          </cell>
          <cell r="Q236">
            <v>36759</v>
          </cell>
        </row>
        <row r="237">
          <cell r="A237">
            <v>12583</v>
          </cell>
          <cell r="B237" t="str">
            <v>Santa Monica Blvd. Community Charter School</v>
          </cell>
          <cell r="C237" t="str">
            <v>19647336019079</v>
          </cell>
          <cell r="D237" t="str">
            <v>446</v>
          </cell>
          <cell r="E237" t="str">
            <v>A-Active Member</v>
          </cell>
          <cell r="F237" t="str">
            <v>Los Angeles Unified</v>
          </cell>
          <cell r="G237" t="str">
            <v>Los_Angeles</v>
          </cell>
          <cell r="H237" t="str">
            <v>LosAngeles</v>
          </cell>
          <cell r="J237">
            <v>1023</v>
          </cell>
          <cell r="K237" t="str">
            <v>PreK</v>
          </cell>
          <cell r="L237" t="str">
            <v>6</v>
          </cell>
          <cell r="N237" t="str">
            <v>Site_Based</v>
          </cell>
          <cell r="O237" t="str">
            <v>Conversion</v>
          </cell>
          <cell r="P237" t="str">
            <v>Direct</v>
          </cell>
          <cell r="Q237">
            <v>37438</v>
          </cell>
        </row>
        <row r="238">
          <cell r="A238">
            <v>12584</v>
          </cell>
          <cell r="B238" t="str">
            <v>Canyon Charter Elementary</v>
          </cell>
          <cell r="C238" t="str">
            <v>19647336016323</v>
          </cell>
          <cell r="D238" t="str">
            <v>226</v>
          </cell>
          <cell r="E238" t="str">
            <v>P-Prospect Member</v>
          </cell>
          <cell r="F238" t="str">
            <v>Los Angeles Unified</v>
          </cell>
          <cell r="G238" t="str">
            <v>Los_Angeles</v>
          </cell>
          <cell r="H238" t="str">
            <v>LosAngeles</v>
          </cell>
          <cell r="J238">
            <v>335</v>
          </cell>
          <cell r="K238" t="str">
            <v>K</v>
          </cell>
          <cell r="L238" t="str">
            <v>5</v>
          </cell>
          <cell r="N238" t="str">
            <v>Site_Based</v>
          </cell>
          <cell r="O238" t="str">
            <v>Conversion</v>
          </cell>
          <cell r="P238" t="str">
            <v>Locally</v>
          </cell>
          <cell r="Q238">
            <v>34151</v>
          </cell>
        </row>
        <row r="239">
          <cell r="A239">
            <v>12585</v>
          </cell>
          <cell r="B239" t="str">
            <v>Gorman Learning Center</v>
          </cell>
          <cell r="C239" t="str">
            <v>19645841996305</v>
          </cell>
          <cell r="D239" t="str">
            <v>285</v>
          </cell>
          <cell r="E239" t="str">
            <v>A-Active Member</v>
          </cell>
          <cell r="F239" t="str">
            <v>Gorman Elementary</v>
          </cell>
          <cell r="G239" t="str">
            <v>Inland_Empire</v>
          </cell>
          <cell r="H239" t="str">
            <v>SanBernardino</v>
          </cell>
          <cell r="J239">
            <v>1300</v>
          </cell>
          <cell r="K239" t="str">
            <v>K</v>
          </cell>
          <cell r="L239" t="str">
            <v>12</v>
          </cell>
          <cell r="N239" t="str">
            <v>Ind_Study</v>
          </cell>
          <cell r="O239" t="str">
            <v>Startup</v>
          </cell>
          <cell r="P239" t="str">
            <v>Direct</v>
          </cell>
          <cell r="Q239">
            <v>36565</v>
          </cell>
        </row>
        <row r="240">
          <cell r="A240">
            <v>12586</v>
          </cell>
          <cell r="B240" t="str">
            <v>Desert Sands Charter High School</v>
          </cell>
          <cell r="C240" t="str">
            <v>19642461996537</v>
          </cell>
          <cell r="D240" t="str">
            <v>411</v>
          </cell>
          <cell r="E240" t="str">
            <v>A-Active Member</v>
          </cell>
          <cell r="F240" t="str">
            <v>Antelope Valley Union High</v>
          </cell>
          <cell r="G240" t="str">
            <v>Los_Angeles</v>
          </cell>
          <cell r="H240" t="str">
            <v>LosAngeles</v>
          </cell>
          <cell r="J240">
            <v>2286</v>
          </cell>
          <cell r="K240" t="str">
            <v>9</v>
          </cell>
          <cell r="L240" t="str">
            <v>12</v>
          </cell>
          <cell r="N240" t="str">
            <v>Ind_Study</v>
          </cell>
          <cell r="O240" t="str">
            <v>Startup</v>
          </cell>
          <cell r="P240" t="str">
            <v>Direct</v>
          </cell>
          <cell r="Q240">
            <v>37138</v>
          </cell>
        </row>
        <row r="241">
          <cell r="A241">
            <v>12588</v>
          </cell>
          <cell r="B241" t="str">
            <v>Century Community Charter School</v>
          </cell>
          <cell r="C241" t="str">
            <v>19647090107508</v>
          </cell>
          <cell r="D241" t="str">
            <v>672</v>
          </cell>
          <cell r="E241" t="str">
            <v>A-Active Member</v>
          </cell>
          <cell r="F241" t="str">
            <v>Lennox Elementary</v>
          </cell>
          <cell r="G241" t="str">
            <v>Los_Angeles</v>
          </cell>
          <cell r="H241" t="str">
            <v>LosAngeles</v>
          </cell>
          <cell r="J241">
            <v>414</v>
          </cell>
          <cell r="K241" t="str">
            <v>6</v>
          </cell>
          <cell r="L241" t="str">
            <v>8</v>
          </cell>
          <cell r="N241" t="str">
            <v>Site_Based</v>
          </cell>
          <cell r="O241" t="str">
            <v>Startup</v>
          </cell>
          <cell r="P241" t="str">
            <v>Direct</v>
          </cell>
          <cell r="Q241">
            <v>38243</v>
          </cell>
        </row>
        <row r="242">
          <cell r="A242">
            <v>12589</v>
          </cell>
          <cell r="B242" t="str">
            <v>Lakeview Charter Academy-LCA</v>
          </cell>
          <cell r="C242" t="str">
            <v>19647330102442</v>
          </cell>
          <cell r="D242" t="str">
            <v>603</v>
          </cell>
          <cell r="E242" t="str">
            <v>A-Active Member</v>
          </cell>
          <cell r="F242" t="str">
            <v>Los Angeles Unified</v>
          </cell>
          <cell r="G242" t="str">
            <v>Los_Angeles</v>
          </cell>
          <cell r="H242" t="str">
            <v>LosAngeles</v>
          </cell>
          <cell r="J242">
            <v>330</v>
          </cell>
          <cell r="K242" t="str">
            <v>6</v>
          </cell>
          <cell r="L242" t="str">
            <v>8</v>
          </cell>
          <cell r="N242" t="str">
            <v>Site_Based</v>
          </cell>
          <cell r="O242" t="str">
            <v>Startup</v>
          </cell>
          <cell r="P242" t="str">
            <v>Direct</v>
          </cell>
          <cell r="Q242">
            <v>38231</v>
          </cell>
        </row>
        <row r="243">
          <cell r="A243">
            <v>12592</v>
          </cell>
          <cell r="B243" t="str">
            <v>Valley Oaks Charter School</v>
          </cell>
          <cell r="C243" t="str">
            <v>15101571530492</v>
          </cell>
          <cell r="D243" t="str">
            <v>332</v>
          </cell>
          <cell r="E243" t="str">
            <v>A-Active Member</v>
          </cell>
          <cell r="F243" t="str">
            <v>Kern Co. Office of Education</v>
          </cell>
          <cell r="G243" t="str">
            <v>Los_Angeles</v>
          </cell>
          <cell r="H243" t="str">
            <v>Kern</v>
          </cell>
          <cell r="J243">
            <v>1000</v>
          </cell>
          <cell r="K243" t="str">
            <v>K</v>
          </cell>
          <cell r="L243" t="str">
            <v>12</v>
          </cell>
          <cell r="N243" t="str">
            <v>Ind_Study</v>
          </cell>
          <cell r="O243" t="str">
            <v>Startup</v>
          </cell>
          <cell r="P243" t="str">
            <v>Locally</v>
          </cell>
          <cell r="Q243">
            <v>36766</v>
          </cell>
        </row>
        <row r="244">
          <cell r="A244">
            <v>13084</v>
          </cell>
          <cell r="B244" t="str">
            <v>Whitmore Charter High School</v>
          </cell>
          <cell r="C244" t="str">
            <v>50710430107136</v>
          </cell>
          <cell r="D244" t="str">
            <v>658</v>
          </cell>
          <cell r="E244" t="str">
            <v>P-Prospect Member</v>
          </cell>
          <cell r="F244" t="str">
            <v>Ceres Unified</v>
          </cell>
          <cell r="G244" t="str">
            <v>Fresno</v>
          </cell>
          <cell r="H244" t="str">
            <v>Stanislaus</v>
          </cell>
          <cell r="J244">
            <v>123</v>
          </cell>
          <cell r="K244" t="str">
            <v>9</v>
          </cell>
          <cell r="L244" t="str">
            <v>12</v>
          </cell>
          <cell r="N244" t="str">
            <v>Ind_Study</v>
          </cell>
          <cell r="O244" t="str">
            <v>Startup</v>
          </cell>
          <cell r="P244" t="str">
            <v>Locally</v>
          </cell>
          <cell r="Q244">
            <v>38210</v>
          </cell>
        </row>
        <row r="245">
          <cell r="A245">
            <v>13085</v>
          </cell>
          <cell r="B245" t="str">
            <v>Whitmore Charter School of Technology</v>
          </cell>
          <cell r="C245" t="str">
            <v>50710430107128</v>
          </cell>
          <cell r="D245" t="str">
            <v>657</v>
          </cell>
          <cell r="E245" t="str">
            <v>P-Prospect Member</v>
          </cell>
          <cell r="F245" t="str">
            <v>Ceres Unified</v>
          </cell>
          <cell r="G245" t="str">
            <v>Fresno</v>
          </cell>
          <cell r="H245" t="str">
            <v>Stanislaus</v>
          </cell>
          <cell r="J245">
            <v>18</v>
          </cell>
          <cell r="K245" t="str">
            <v>K</v>
          </cell>
          <cell r="L245" t="str">
            <v>8</v>
          </cell>
          <cell r="N245" t="str">
            <v>Site_Based</v>
          </cell>
          <cell r="O245" t="str">
            <v>Startup</v>
          </cell>
          <cell r="P245" t="str">
            <v>Locally</v>
          </cell>
          <cell r="Q245">
            <v>38210</v>
          </cell>
        </row>
        <row r="246">
          <cell r="A246">
            <v>13087</v>
          </cell>
          <cell r="B246" t="str">
            <v>California Virtual Academy @ Jamestown</v>
          </cell>
          <cell r="C246" t="str">
            <v>55723630100099</v>
          </cell>
          <cell r="D246" t="str">
            <v>495</v>
          </cell>
          <cell r="E246" t="str">
            <v>A-Active Member</v>
          </cell>
          <cell r="F246" t="str">
            <v>Jamestown Elementary</v>
          </cell>
          <cell r="G246" t="str">
            <v>Fresno</v>
          </cell>
          <cell r="H246" t="str">
            <v>Tuolomne</v>
          </cell>
          <cell r="J246">
            <v>187</v>
          </cell>
          <cell r="K246" t="str">
            <v>K</v>
          </cell>
          <cell r="L246" t="str">
            <v>12</v>
          </cell>
          <cell r="N246" t="str">
            <v>Ind_Study</v>
          </cell>
          <cell r="O246" t="str">
            <v>Startup</v>
          </cell>
          <cell r="P246" t="str">
            <v>Direct</v>
          </cell>
          <cell r="Q246">
            <v>37508</v>
          </cell>
        </row>
        <row r="247">
          <cell r="A247">
            <v>13095</v>
          </cell>
          <cell r="B247" t="str">
            <v>Capistrano Connections Academy</v>
          </cell>
          <cell r="C247" t="str">
            <v>30664640106765</v>
          </cell>
          <cell r="D247" t="str">
            <v>664</v>
          </cell>
          <cell r="E247" t="str">
            <v>A-Active Member</v>
          </cell>
          <cell r="F247" t="str">
            <v>Capistrano Unified</v>
          </cell>
          <cell r="G247" t="str">
            <v>SanDiego</v>
          </cell>
          <cell r="H247" t="str">
            <v>Orange</v>
          </cell>
          <cell r="J247">
            <v>1050</v>
          </cell>
          <cell r="K247" t="str">
            <v>K</v>
          </cell>
          <cell r="L247" t="str">
            <v>12</v>
          </cell>
          <cell r="N247" t="str">
            <v>Ind_Study</v>
          </cell>
          <cell r="O247" t="str">
            <v>Startup</v>
          </cell>
          <cell r="P247" t="str">
            <v>Direct</v>
          </cell>
          <cell r="Q247">
            <v>38237</v>
          </cell>
        </row>
        <row r="248">
          <cell r="A248">
            <v>13096</v>
          </cell>
          <cell r="B248" t="str">
            <v>Jardin de la Infancia</v>
          </cell>
          <cell r="C248" t="str">
            <v>19647330106880</v>
          </cell>
          <cell r="D248" t="str">
            <v>663</v>
          </cell>
          <cell r="E248" t="str">
            <v>A-Active Member</v>
          </cell>
          <cell r="F248" t="str">
            <v>Los Angeles Unified</v>
          </cell>
          <cell r="G248" t="str">
            <v>Los_Angeles</v>
          </cell>
          <cell r="H248" t="str">
            <v>LosAngeles</v>
          </cell>
          <cell r="J248">
            <v>35</v>
          </cell>
          <cell r="K248" t="str">
            <v>K</v>
          </cell>
          <cell r="L248" t="str">
            <v>1</v>
          </cell>
          <cell r="N248" t="str">
            <v>Site_Based</v>
          </cell>
          <cell r="O248" t="str">
            <v>Startup</v>
          </cell>
          <cell r="P248" t="str">
            <v>Direct</v>
          </cell>
          <cell r="Q248">
            <v>38169</v>
          </cell>
        </row>
        <row r="249">
          <cell r="A249">
            <v>13097</v>
          </cell>
          <cell r="B249" t="str">
            <v>High Tech Middle Media Arts</v>
          </cell>
          <cell r="C249" t="str">
            <v>37683380107573</v>
          </cell>
          <cell r="D249" t="str">
            <v>660</v>
          </cell>
          <cell r="E249" t="str">
            <v>A-Active Member</v>
          </cell>
          <cell r="F249" t="str">
            <v>San Diego City Unified</v>
          </cell>
          <cell r="G249" t="str">
            <v>SanDiego</v>
          </cell>
          <cell r="H249" t="str">
            <v>SanDiego</v>
          </cell>
          <cell r="J249">
            <v>300</v>
          </cell>
          <cell r="K249" t="str">
            <v>6</v>
          </cell>
          <cell r="L249" t="str">
            <v>8</v>
          </cell>
          <cell r="N249" t="str">
            <v>Site_Based</v>
          </cell>
          <cell r="O249" t="str">
            <v>Startup</v>
          </cell>
          <cell r="P249" t="str">
            <v>Direct</v>
          </cell>
          <cell r="Q249">
            <v>38596</v>
          </cell>
        </row>
        <row r="250">
          <cell r="A250">
            <v>13098</v>
          </cell>
          <cell r="B250" t="str">
            <v>Plumas Lake Charter School</v>
          </cell>
          <cell r="C250" t="str">
            <v>58727440107144</v>
          </cell>
          <cell r="D250" t="str">
            <v>647</v>
          </cell>
          <cell r="E250" t="str">
            <v>P-Prospect Member</v>
          </cell>
          <cell r="F250" t="str">
            <v>Plumas Elementary</v>
          </cell>
          <cell r="G250" t="str">
            <v>Sacramento</v>
          </cell>
          <cell r="H250" t="str">
            <v>Yuba</v>
          </cell>
          <cell r="J250">
            <v>6</v>
          </cell>
          <cell r="K250" t="str">
            <v>9</v>
          </cell>
          <cell r="L250" t="str">
            <v>12</v>
          </cell>
          <cell r="N250" t="str">
            <v>Site_Based</v>
          </cell>
          <cell r="O250" t="str">
            <v>Startup</v>
          </cell>
          <cell r="P250" t="str">
            <v>Locally</v>
          </cell>
          <cell r="Q250">
            <v>38224</v>
          </cell>
        </row>
        <row r="251">
          <cell r="A251">
            <v>13099</v>
          </cell>
          <cell r="B251" t="str">
            <v>Folsom Cordova K-8 Community Charter School</v>
          </cell>
          <cell r="C251" t="str">
            <v>34673300106757</v>
          </cell>
          <cell r="D251" t="str">
            <v>650</v>
          </cell>
          <cell r="E251" t="str">
            <v>S-Expired Member</v>
          </cell>
          <cell r="F251" t="str">
            <v>Folsom-Cordova Unified</v>
          </cell>
          <cell r="G251" t="str">
            <v>Sacramento</v>
          </cell>
          <cell r="H251" t="str">
            <v>Sacramento</v>
          </cell>
          <cell r="J251">
            <v>135</v>
          </cell>
          <cell r="K251" t="str">
            <v>K</v>
          </cell>
          <cell r="L251" t="str">
            <v>8</v>
          </cell>
          <cell r="N251" t="str">
            <v>Ind_Study</v>
          </cell>
          <cell r="O251" t="str">
            <v>Startup</v>
          </cell>
          <cell r="P251" t="str">
            <v>Locally</v>
          </cell>
          <cell r="Q251">
            <v>38215</v>
          </cell>
        </row>
        <row r="252">
          <cell r="A252">
            <v>13100</v>
          </cell>
          <cell r="B252" t="str">
            <v>California Virtual Academy @ Sonoma</v>
          </cell>
          <cell r="C252" t="str">
            <v>49707970107284</v>
          </cell>
          <cell r="D252" t="str">
            <v>653</v>
          </cell>
          <cell r="E252" t="str">
            <v>A-Active Member</v>
          </cell>
          <cell r="F252" t="str">
            <v>Liberty Elementary</v>
          </cell>
          <cell r="G252" t="str">
            <v>SanFrancisco</v>
          </cell>
          <cell r="H252" t="str">
            <v>Sonoma</v>
          </cell>
          <cell r="J252">
            <v>900</v>
          </cell>
          <cell r="K252" t="str">
            <v>K</v>
          </cell>
          <cell r="L252" t="str">
            <v>12</v>
          </cell>
          <cell r="N252" t="str">
            <v>Ind_Study</v>
          </cell>
          <cell r="O252" t="str">
            <v>Startup</v>
          </cell>
          <cell r="P252" t="str">
            <v>Direct</v>
          </cell>
          <cell r="Q252">
            <v>38238</v>
          </cell>
        </row>
        <row r="253">
          <cell r="A253">
            <v>13101</v>
          </cell>
          <cell r="B253" t="str">
            <v>Ánimo Pat Brown Charter High School</v>
          </cell>
          <cell r="C253" t="str">
            <v>19647330106849</v>
          </cell>
          <cell r="D253" t="str">
            <v>649</v>
          </cell>
          <cell r="E253" t="str">
            <v>A-Active Member</v>
          </cell>
          <cell r="F253" t="str">
            <v>Los Angeles Unified</v>
          </cell>
          <cell r="G253" t="str">
            <v>Los_Angeles</v>
          </cell>
          <cell r="H253" t="str">
            <v>LosAngeles</v>
          </cell>
          <cell r="J253">
            <v>550</v>
          </cell>
          <cell r="K253" t="str">
            <v>9</v>
          </cell>
          <cell r="L253" t="str">
            <v>11</v>
          </cell>
          <cell r="N253" t="str">
            <v>Site_Based</v>
          </cell>
          <cell r="O253" t="str">
            <v>Startup</v>
          </cell>
          <cell r="P253" t="str">
            <v>Direct</v>
          </cell>
          <cell r="Q253">
            <v>38965</v>
          </cell>
        </row>
        <row r="254">
          <cell r="A254">
            <v>13102</v>
          </cell>
          <cell r="B254" t="str">
            <v>Ánimo Venice Charter High School</v>
          </cell>
          <cell r="C254" t="str">
            <v>19647330106831</v>
          </cell>
          <cell r="D254" t="str">
            <v>648</v>
          </cell>
          <cell r="E254" t="str">
            <v>A-Active Member</v>
          </cell>
          <cell r="F254" t="str">
            <v>Los Angeles Unified</v>
          </cell>
          <cell r="G254" t="str">
            <v>Los_Angeles</v>
          </cell>
          <cell r="H254" t="str">
            <v>LosAngeles</v>
          </cell>
          <cell r="J254">
            <v>560</v>
          </cell>
          <cell r="K254" t="str">
            <v>9</v>
          </cell>
          <cell r="L254" t="str">
            <v>12</v>
          </cell>
          <cell r="N254" t="str">
            <v>Site_Based</v>
          </cell>
          <cell r="O254" t="str">
            <v>Startup</v>
          </cell>
          <cell r="P254" t="str">
            <v>Direct</v>
          </cell>
          <cell r="Q254">
            <v>38237</v>
          </cell>
        </row>
        <row r="255">
          <cell r="A255">
            <v>13104</v>
          </cell>
          <cell r="B255" t="str">
            <v>Blue Oak Charter Montessori Elementary School</v>
          </cell>
          <cell r="C255" t="str">
            <v>09618380107227</v>
          </cell>
          <cell r="D255" t="str">
            <v>665</v>
          </cell>
          <cell r="E255" t="str">
            <v>P-Prospect Member</v>
          </cell>
          <cell r="F255" t="str">
            <v>Buckeye Union Elementary</v>
          </cell>
          <cell r="G255" t="str">
            <v>Sacramento</v>
          </cell>
          <cell r="H255" t="str">
            <v>ElDorado</v>
          </cell>
          <cell r="J255">
            <v>115</v>
          </cell>
          <cell r="K255" t="str">
            <v>K</v>
          </cell>
          <cell r="L255" t="str">
            <v>3</v>
          </cell>
          <cell r="N255" t="str">
            <v>Site_Based</v>
          </cell>
          <cell r="O255" t="str">
            <v>Startup</v>
          </cell>
          <cell r="P255" t="str">
            <v>Locally</v>
          </cell>
          <cell r="Q255">
            <v>38194</v>
          </cell>
        </row>
        <row r="256">
          <cell r="A256">
            <v>13106</v>
          </cell>
          <cell r="B256" t="str">
            <v>Escuela Popular Elementary School</v>
          </cell>
          <cell r="C256" t="str">
            <v>43694270107151</v>
          </cell>
          <cell r="D256" t="str">
            <v>646</v>
          </cell>
          <cell r="E256" t="str">
            <v>A-Active Member</v>
          </cell>
          <cell r="F256" t="str">
            <v>East Side Union High</v>
          </cell>
          <cell r="G256" t="str">
            <v>SanFrancisco</v>
          </cell>
          <cell r="H256" t="str">
            <v>SantaClara</v>
          </cell>
          <cell r="J256">
            <v>109</v>
          </cell>
          <cell r="K256" t="str">
            <v>K</v>
          </cell>
          <cell r="L256" t="str">
            <v>8</v>
          </cell>
          <cell r="N256" t="str">
            <v>Site_Based</v>
          </cell>
          <cell r="O256" t="str">
            <v>Startup</v>
          </cell>
          <cell r="P256" t="str">
            <v>Direct</v>
          </cell>
          <cell r="Q256">
            <v>38219</v>
          </cell>
        </row>
        <row r="257">
          <cell r="A257">
            <v>13108</v>
          </cell>
          <cell r="B257" t="str">
            <v>Language Academy of Sacramento</v>
          </cell>
          <cell r="C257" t="str">
            <v>34674390106898</v>
          </cell>
          <cell r="D257" t="str">
            <v>640</v>
          </cell>
          <cell r="E257" t="str">
            <v>A-Active Member</v>
          </cell>
          <cell r="F257" t="str">
            <v>Sacramento City Unified</v>
          </cell>
          <cell r="G257" t="str">
            <v>Sacramento</v>
          </cell>
          <cell r="H257" t="str">
            <v>Sacramento</v>
          </cell>
          <cell r="J257">
            <v>320</v>
          </cell>
          <cell r="K257" t="str">
            <v>K</v>
          </cell>
          <cell r="L257" t="str">
            <v>8</v>
          </cell>
          <cell r="N257" t="str">
            <v>Site_Based</v>
          </cell>
          <cell r="O257" t="str">
            <v>Startup</v>
          </cell>
          <cell r="P257" t="str">
            <v>Direct</v>
          </cell>
          <cell r="Q257">
            <v>38229</v>
          </cell>
        </row>
        <row r="258">
          <cell r="A258">
            <v>13109</v>
          </cell>
          <cell r="B258" t="str">
            <v>Gertz-Ressler High School</v>
          </cell>
          <cell r="C258" t="str">
            <v>19647330106864</v>
          </cell>
          <cell r="D258" t="str">
            <v>645</v>
          </cell>
          <cell r="E258" t="str">
            <v>A-Active Member</v>
          </cell>
          <cell r="F258" t="str">
            <v>Los Angeles Unified</v>
          </cell>
          <cell r="G258" t="str">
            <v>Los_Angeles</v>
          </cell>
          <cell r="H258" t="str">
            <v>LosAngeles</v>
          </cell>
          <cell r="J258">
            <v>530</v>
          </cell>
          <cell r="K258" t="str">
            <v>9</v>
          </cell>
          <cell r="L258" t="str">
            <v>12</v>
          </cell>
          <cell r="N258" t="str">
            <v>Site_Based</v>
          </cell>
          <cell r="O258" t="str">
            <v>Startup</v>
          </cell>
          <cell r="P258" t="str">
            <v>Direct</v>
          </cell>
          <cell r="Q258">
            <v>38231</v>
          </cell>
        </row>
        <row r="259">
          <cell r="A259">
            <v>13112</v>
          </cell>
          <cell r="B259" t="str">
            <v>Primary Charter School</v>
          </cell>
          <cell r="C259" t="str">
            <v>39754990102384</v>
          </cell>
          <cell r="D259" t="str">
            <v>607</v>
          </cell>
          <cell r="E259" t="str">
            <v>P-Prospect Member</v>
          </cell>
          <cell r="F259" t="str">
            <v>Tracy Joint Unified</v>
          </cell>
          <cell r="G259" t="str">
            <v>Sacramento</v>
          </cell>
          <cell r="H259" t="str">
            <v>SanJoaquin</v>
          </cell>
          <cell r="J259">
            <v>235</v>
          </cell>
          <cell r="K259" t="str">
            <v>K</v>
          </cell>
          <cell r="L259" t="str">
            <v>4</v>
          </cell>
          <cell r="N259" t="str">
            <v>Site_Based</v>
          </cell>
          <cell r="O259" t="str">
            <v>Startup</v>
          </cell>
          <cell r="P259" t="str">
            <v>Direct</v>
          </cell>
          <cell r="Q259">
            <v>38208</v>
          </cell>
        </row>
        <row r="260">
          <cell r="A260">
            <v>13114</v>
          </cell>
          <cell r="B260" t="str">
            <v>Discovery Charter School - Tracy</v>
          </cell>
          <cell r="C260" t="str">
            <v>37680236111322</v>
          </cell>
          <cell r="D260" t="str">
            <v>054</v>
          </cell>
          <cell r="E260" t="str">
            <v>P-Prospect Member</v>
          </cell>
          <cell r="F260" t="str">
            <v>Tracy Joint Unified</v>
          </cell>
          <cell r="G260" t="str">
            <v>Sacramento</v>
          </cell>
          <cell r="H260" t="str">
            <v>SanJoaquin</v>
          </cell>
          <cell r="J260">
            <v>821</v>
          </cell>
          <cell r="K260" t="str">
            <v>5</v>
          </cell>
          <cell r="L260" t="str">
            <v>8</v>
          </cell>
          <cell r="N260" t="str">
            <v>Site_Based</v>
          </cell>
          <cell r="O260" t="str">
            <v>Conversion</v>
          </cell>
          <cell r="P260" t="str">
            <v>Direct</v>
          </cell>
          <cell r="Q260">
            <v>34516</v>
          </cell>
        </row>
        <row r="261">
          <cell r="A261">
            <v>13115</v>
          </cell>
          <cell r="B261" t="str">
            <v>Sacramento New Technology High School</v>
          </cell>
          <cell r="C261" t="str">
            <v>34674390101881</v>
          </cell>
          <cell r="D261" t="str">
            <v>585</v>
          </cell>
          <cell r="E261" t="str">
            <v>A-Active Member</v>
          </cell>
          <cell r="F261" t="str">
            <v>Sacramento City Unified</v>
          </cell>
          <cell r="G261" t="str">
            <v>Sacramento</v>
          </cell>
          <cell r="H261" t="str">
            <v>Sacramento</v>
          </cell>
          <cell r="J261">
            <v>300</v>
          </cell>
          <cell r="K261" t="str">
            <v>9</v>
          </cell>
          <cell r="L261" t="str">
            <v>12</v>
          </cell>
          <cell r="N261" t="str">
            <v>Site_Based</v>
          </cell>
          <cell r="O261" t="str">
            <v>Startup</v>
          </cell>
          <cell r="P261" t="str">
            <v>Locally</v>
          </cell>
          <cell r="Q261">
            <v>37866</v>
          </cell>
        </row>
        <row r="262">
          <cell r="A262">
            <v>13116</v>
          </cell>
          <cell r="B262" t="str">
            <v>Anderson New Technology High School</v>
          </cell>
          <cell r="C262" t="str">
            <v>45698564530333</v>
          </cell>
          <cell r="D262" t="str">
            <v>452</v>
          </cell>
          <cell r="E262" t="str">
            <v>X-Declined Membership</v>
          </cell>
          <cell r="F262" t="str">
            <v>Anderson Union High</v>
          </cell>
          <cell r="G262" t="str">
            <v>Sacramento</v>
          </cell>
          <cell r="H262" t="str">
            <v>Shasta</v>
          </cell>
          <cell r="J262">
            <v>73</v>
          </cell>
          <cell r="K262" t="str">
            <v>9</v>
          </cell>
          <cell r="L262" t="str">
            <v>12</v>
          </cell>
          <cell r="N262" t="str">
            <v>Site_Based</v>
          </cell>
          <cell r="O262" t="str">
            <v>Startup</v>
          </cell>
          <cell r="P262" t="str">
            <v>Locally</v>
          </cell>
          <cell r="Q262">
            <v>37494</v>
          </cell>
        </row>
        <row r="263">
          <cell r="A263">
            <v>13118</v>
          </cell>
          <cell r="B263" t="str">
            <v>Public School 7 (PS7)</v>
          </cell>
          <cell r="C263" t="str">
            <v>34674390101048</v>
          </cell>
          <cell r="D263" t="str">
            <v>491</v>
          </cell>
          <cell r="E263" t="str">
            <v>A-Active Member</v>
          </cell>
          <cell r="F263" t="str">
            <v>Sacramento City Unified</v>
          </cell>
          <cell r="G263" t="str">
            <v>Sacramento</v>
          </cell>
          <cell r="H263" t="str">
            <v>Sacramento</v>
          </cell>
          <cell r="J263">
            <v>378</v>
          </cell>
          <cell r="K263" t="str">
            <v>K</v>
          </cell>
          <cell r="L263" t="str">
            <v>8</v>
          </cell>
          <cell r="N263" t="str">
            <v>Site_Based</v>
          </cell>
          <cell r="O263" t="str">
            <v>Startup</v>
          </cell>
          <cell r="P263" t="str">
            <v>Direct</v>
          </cell>
          <cell r="Q263">
            <v>37837</v>
          </cell>
        </row>
        <row r="264">
          <cell r="A264">
            <v>13124</v>
          </cell>
          <cell r="B264" t="str">
            <v>Edison-Bethune Charter Academy</v>
          </cell>
          <cell r="C264" t="str">
            <v>10101086085112</v>
          </cell>
          <cell r="D264" t="str">
            <v>195</v>
          </cell>
          <cell r="E264" t="str">
            <v>S-Expired Member</v>
          </cell>
          <cell r="F264" t="str">
            <v>Fresno Co. Office of Education</v>
          </cell>
          <cell r="G264" t="str">
            <v>Fresno</v>
          </cell>
          <cell r="H264" t="str">
            <v>Fresno</v>
          </cell>
          <cell r="J264">
            <v>622</v>
          </cell>
          <cell r="K264" t="str">
            <v>K</v>
          </cell>
          <cell r="L264" t="str">
            <v>6</v>
          </cell>
          <cell r="N264" t="str">
            <v>Site_Based</v>
          </cell>
          <cell r="O264" t="str">
            <v>Conversion</v>
          </cell>
          <cell r="P264" t="str">
            <v>Direct</v>
          </cell>
          <cell r="Q264">
            <v>36410</v>
          </cell>
        </row>
        <row r="265">
          <cell r="A265">
            <v>13126</v>
          </cell>
          <cell r="B265" t="str">
            <v>Sol Aureus College Preparatory</v>
          </cell>
          <cell r="C265" t="str">
            <v>34674390101295</v>
          </cell>
          <cell r="D265" t="str">
            <v>552</v>
          </cell>
          <cell r="E265" t="str">
            <v>S-Expired Member</v>
          </cell>
          <cell r="F265" t="str">
            <v>Sacramento City Unified</v>
          </cell>
          <cell r="G265" t="str">
            <v>Sacramento</v>
          </cell>
          <cell r="H265" t="str">
            <v>Sacramento</v>
          </cell>
          <cell r="J265">
            <v>100</v>
          </cell>
          <cell r="K265" t="str">
            <v>5</v>
          </cell>
          <cell r="L265" t="str">
            <v>8</v>
          </cell>
          <cell r="N265" t="str">
            <v>Site_Based</v>
          </cell>
          <cell r="O265" t="str">
            <v>Startup</v>
          </cell>
          <cell r="P265" t="str">
            <v>Direct</v>
          </cell>
          <cell r="Q265">
            <v>37837</v>
          </cell>
        </row>
        <row r="266">
          <cell r="A266">
            <v>13127</v>
          </cell>
          <cell r="B266" t="str">
            <v>Aspire Capitol Heights Academy</v>
          </cell>
          <cell r="C266" t="str">
            <v>34674390102343</v>
          </cell>
          <cell r="D266" t="str">
            <v>598</v>
          </cell>
          <cell r="E266" t="str">
            <v>A-Active Member</v>
          </cell>
          <cell r="F266" t="str">
            <v>Sacramento City Unified</v>
          </cell>
          <cell r="G266" t="str">
            <v>Sacramento</v>
          </cell>
          <cell r="H266" t="str">
            <v>Sacramento</v>
          </cell>
          <cell r="J266">
            <v>237</v>
          </cell>
          <cell r="K266" t="str">
            <v>K</v>
          </cell>
          <cell r="L266" t="str">
            <v>5</v>
          </cell>
          <cell r="N266" t="str">
            <v>Site_Based</v>
          </cell>
          <cell r="O266" t="str">
            <v>Startup</v>
          </cell>
          <cell r="P266" t="str">
            <v>Direct</v>
          </cell>
          <cell r="Q266">
            <v>37872</v>
          </cell>
        </row>
        <row r="267">
          <cell r="A267">
            <v>13128</v>
          </cell>
          <cell r="B267" t="str">
            <v>Aspire University Charter School</v>
          </cell>
          <cell r="C267" t="str">
            <v>50712900118125</v>
          </cell>
          <cell r="D267" t="str">
            <v>1026</v>
          </cell>
          <cell r="E267" t="str">
            <v>A-Active Member</v>
          </cell>
          <cell r="F267" t="str">
            <v>Keyes Union</v>
          </cell>
          <cell r="G267" t="str">
            <v>Fresno</v>
          </cell>
          <cell r="H267" t="str">
            <v>Stanislaus</v>
          </cell>
          <cell r="J267">
            <v>240</v>
          </cell>
          <cell r="K267" t="str">
            <v>K</v>
          </cell>
          <cell r="L267" t="str">
            <v>5</v>
          </cell>
          <cell r="N267" t="str">
            <v>Site_Based</v>
          </cell>
          <cell r="O267" t="str">
            <v>Startup</v>
          </cell>
          <cell r="P267" t="str">
            <v>Direct</v>
          </cell>
          <cell r="Q267">
            <v>36384</v>
          </cell>
        </row>
        <row r="268">
          <cell r="A268">
            <v>13129</v>
          </cell>
          <cell r="B268" t="str">
            <v>Benjamin Holt College Preparatory Academy</v>
          </cell>
          <cell r="C268" t="str">
            <v>39685850101956</v>
          </cell>
          <cell r="D268" t="str">
            <v>565</v>
          </cell>
          <cell r="E268" t="str">
            <v>A-Active Member</v>
          </cell>
          <cell r="F268" t="str">
            <v>Lodi Unified</v>
          </cell>
          <cell r="G268" t="str">
            <v>Sacramento</v>
          </cell>
          <cell r="H268" t="str">
            <v>SanJoaquin</v>
          </cell>
          <cell r="J268">
            <v>574</v>
          </cell>
          <cell r="K268" t="str">
            <v>6</v>
          </cell>
          <cell r="L268" t="str">
            <v>12</v>
          </cell>
          <cell r="N268" t="str">
            <v>Site_Based</v>
          </cell>
          <cell r="O268" t="str">
            <v>Startup</v>
          </cell>
          <cell r="P268" t="str">
            <v>Direct</v>
          </cell>
          <cell r="Q268">
            <v>37830</v>
          </cell>
        </row>
        <row r="269">
          <cell r="A269">
            <v>13130</v>
          </cell>
          <cell r="B269" t="str">
            <v>Aspire River Oaks Charter School</v>
          </cell>
          <cell r="C269" t="str">
            <v>39685856118921</v>
          </cell>
          <cell r="D269" t="str">
            <v>364</v>
          </cell>
          <cell r="E269" t="str">
            <v>A-Active Member</v>
          </cell>
          <cell r="F269" t="str">
            <v>Lodi Unified</v>
          </cell>
          <cell r="G269" t="str">
            <v>Sacramento</v>
          </cell>
          <cell r="H269" t="str">
            <v>SanJoaquin</v>
          </cell>
          <cell r="J269">
            <v>355</v>
          </cell>
          <cell r="K269" t="str">
            <v>K</v>
          </cell>
          <cell r="L269" t="str">
            <v>5</v>
          </cell>
          <cell r="N269" t="str">
            <v>Site_Based</v>
          </cell>
          <cell r="O269" t="str">
            <v>Startup</v>
          </cell>
          <cell r="P269" t="str">
            <v>Direct</v>
          </cell>
          <cell r="Q269">
            <v>37144</v>
          </cell>
        </row>
        <row r="270">
          <cell r="A270">
            <v>13132</v>
          </cell>
          <cell r="B270" t="str">
            <v>University Public School</v>
          </cell>
          <cell r="C270" t="str">
            <v>39685856116594</v>
          </cell>
          <cell r="D270" t="str">
            <v>178</v>
          </cell>
          <cell r="E270" t="str">
            <v>A-Active Member</v>
          </cell>
          <cell r="F270" t="str">
            <v>Lodi Unified</v>
          </cell>
          <cell r="G270" t="str">
            <v>Sacramento</v>
          </cell>
          <cell r="H270" t="str">
            <v>SanJoaquin</v>
          </cell>
          <cell r="J270">
            <v>353</v>
          </cell>
          <cell r="K270" t="str">
            <v>K</v>
          </cell>
          <cell r="L270" t="str">
            <v>5</v>
          </cell>
          <cell r="N270" t="str">
            <v>Site_Based</v>
          </cell>
          <cell r="O270" t="str">
            <v>Startup</v>
          </cell>
          <cell r="P270" t="str">
            <v>Direct</v>
          </cell>
          <cell r="Q270">
            <v>36410</v>
          </cell>
        </row>
        <row r="271">
          <cell r="A271">
            <v>13162</v>
          </cell>
          <cell r="B271" t="str">
            <v>Golden Eagle Charter School</v>
          </cell>
          <cell r="C271" t="str">
            <v>47104700117168</v>
          </cell>
          <cell r="D271" t="str">
            <v>983</v>
          </cell>
          <cell r="E271" t="str">
            <v>A-Active Member</v>
          </cell>
          <cell r="F271" t="str">
            <v>Siskiyou Union High</v>
          </cell>
          <cell r="G271" t="str">
            <v>Sacramento</v>
          </cell>
          <cell r="H271" t="str">
            <v>Siskiyou</v>
          </cell>
          <cell r="J271">
            <v>260</v>
          </cell>
          <cell r="K271" t="str">
            <v>K</v>
          </cell>
          <cell r="L271" t="str">
            <v>12</v>
          </cell>
          <cell r="N271" t="str">
            <v>Ind_Study</v>
          </cell>
          <cell r="O271" t="str">
            <v>Startup</v>
          </cell>
          <cell r="P271" t="str">
            <v>Direct</v>
          </cell>
          <cell r="Q271">
            <v>39664</v>
          </cell>
        </row>
        <row r="272">
          <cell r="A272">
            <v>13170</v>
          </cell>
          <cell r="B272" t="str">
            <v>Whitmore Charter Personalized Learning</v>
          </cell>
          <cell r="C272" t="str">
            <v>50710436120828</v>
          </cell>
          <cell r="D272" t="str">
            <v>504</v>
          </cell>
          <cell r="E272" t="str">
            <v>S-Expired Member</v>
          </cell>
          <cell r="F272" t="str">
            <v>Ceres Unified</v>
          </cell>
          <cell r="G272" t="str">
            <v>Fresno</v>
          </cell>
          <cell r="H272" t="str">
            <v>Stanislaus</v>
          </cell>
          <cell r="J272">
            <v>15</v>
          </cell>
          <cell r="K272" t="str">
            <v>K</v>
          </cell>
          <cell r="L272" t="str">
            <v>8</v>
          </cell>
          <cell r="N272" t="str">
            <v>Ind_Study</v>
          </cell>
          <cell r="O272" t="str">
            <v>Startup</v>
          </cell>
          <cell r="P272" t="str">
            <v>Locally</v>
          </cell>
          <cell r="Q272">
            <v>37515</v>
          </cell>
        </row>
        <row r="273">
          <cell r="A273">
            <v>13173</v>
          </cell>
          <cell r="B273" t="str">
            <v>Options for Youth - San Juan</v>
          </cell>
          <cell r="C273" t="str">
            <v>34674473430691</v>
          </cell>
          <cell r="D273" t="str">
            <v>217</v>
          </cell>
          <cell r="E273" t="str">
            <v>B-Denied or Suspended</v>
          </cell>
          <cell r="F273" t="str">
            <v>San Juan Unified</v>
          </cell>
          <cell r="G273" t="str">
            <v>Sacramento</v>
          </cell>
          <cell r="H273" t="str">
            <v>Sacramento</v>
          </cell>
          <cell r="J273">
            <v>591</v>
          </cell>
          <cell r="K273" t="str">
            <v>7</v>
          </cell>
          <cell r="L273" t="str">
            <v>12</v>
          </cell>
          <cell r="N273" t="str">
            <v>Ind_Study</v>
          </cell>
          <cell r="O273" t="str">
            <v>Startup</v>
          </cell>
          <cell r="P273" t="str">
            <v>Direct</v>
          </cell>
          <cell r="Q273">
            <v>36395</v>
          </cell>
        </row>
        <row r="274">
          <cell r="A274">
            <v>13174</v>
          </cell>
          <cell r="B274" t="str">
            <v>Natomas Charter School</v>
          </cell>
          <cell r="C274" t="str">
            <v>34752833430659</v>
          </cell>
          <cell r="D274" t="str">
            <v>019</v>
          </cell>
          <cell r="E274" t="str">
            <v>A-Active Member</v>
          </cell>
          <cell r="F274" t="str">
            <v>Natomas Unified</v>
          </cell>
          <cell r="G274" t="str">
            <v>Sacramento</v>
          </cell>
          <cell r="H274" t="str">
            <v>Sacramento</v>
          </cell>
          <cell r="J274">
            <v>1129</v>
          </cell>
          <cell r="K274" t="str">
            <v>K</v>
          </cell>
          <cell r="L274" t="str">
            <v>12</v>
          </cell>
          <cell r="N274" t="str">
            <v>Combination</v>
          </cell>
          <cell r="O274" t="str">
            <v>Startup</v>
          </cell>
          <cell r="P274" t="str">
            <v>Locally</v>
          </cell>
          <cell r="Q274">
            <v>34201</v>
          </cell>
        </row>
        <row r="275">
          <cell r="A275">
            <v>13175</v>
          </cell>
          <cell r="B275" t="str">
            <v>Yuba River Charter School</v>
          </cell>
          <cell r="C275" t="str">
            <v>29102980114322</v>
          </cell>
          <cell r="D275" t="str">
            <v>870</v>
          </cell>
          <cell r="E275" t="str">
            <v>A-Active Member</v>
          </cell>
          <cell r="F275" t="str">
            <v>Nevada Co. Office of Education</v>
          </cell>
          <cell r="G275" t="str">
            <v>Sacramento</v>
          </cell>
          <cell r="H275" t="str">
            <v>Nevada</v>
          </cell>
          <cell r="J275">
            <v>258</v>
          </cell>
          <cell r="K275" t="str">
            <v>K</v>
          </cell>
          <cell r="L275" t="str">
            <v>8</v>
          </cell>
          <cell r="N275" t="str">
            <v>Site_Based</v>
          </cell>
          <cell r="O275" t="str">
            <v>Startup</v>
          </cell>
          <cell r="P275" t="str">
            <v>Locally</v>
          </cell>
          <cell r="Q275">
            <v>39314</v>
          </cell>
        </row>
        <row r="276">
          <cell r="A276">
            <v>13176</v>
          </cell>
          <cell r="B276" t="str">
            <v>Wheatland Charter Academy</v>
          </cell>
          <cell r="C276" t="str">
            <v>58727516118806</v>
          </cell>
          <cell r="D276" t="str">
            <v>370</v>
          </cell>
          <cell r="E276" t="str">
            <v>A-Active Member</v>
          </cell>
          <cell r="F276" t="str">
            <v>Wheatland Elementary</v>
          </cell>
          <cell r="G276" t="str">
            <v>Sacramento</v>
          </cell>
          <cell r="H276" t="str">
            <v>Yuba</v>
          </cell>
          <cell r="J276">
            <v>97</v>
          </cell>
          <cell r="K276" t="str">
            <v>K</v>
          </cell>
          <cell r="L276" t="str">
            <v>12</v>
          </cell>
          <cell r="N276" t="str">
            <v>Site_Based</v>
          </cell>
          <cell r="O276" t="str">
            <v>Startup</v>
          </cell>
          <cell r="P276" t="str">
            <v>Locally</v>
          </cell>
          <cell r="Q276">
            <v>37125</v>
          </cell>
        </row>
        <row r="277">
          <cell r="A277">
            <v>13177</v>
          </cell>
          <cell r="B277" t="str">
            <v>Stellar Charter School</v>
          </cell>
          <cell r="C277" t="str">
            <v>45701106116925</v>
          </cell>
          <cell r="D277" t="str">
            <v>223</v>
          </cell>
          <cell r="E277" t="str">
            <v>A-Active Member</v>
          </cell>
          <cell r="F277" t="str">
            <v>Redding Elementary</v>
          </cell>
          <cell r="G277" t="str">
            <v>Sacramento</v>
          </cell>
          <cell r="H277" t="str">
            <v>Shasta</v>
          </cell>
          <cell r="J277">
            <v>114</v>
          </cell>
          <cell r="K277" t="str">
            <v>K</v>
          </cell>
          <cell r="L277" t="str">
            <v>8</v>
          </cell>
          <cell r="N277" t="str">
            <v>Ind_Study</v>
          </cell>
          <cell r="O277" t="str">
            <v>Startup</v>
          </cell>
          <cell r="P277" t="str">
            <v>Locally</v>
          </cell>
          <cell r="Q277">
            <v>36395</v>
          </cell>
        </row>
        <row r="278">
          <cell r="A278">
            <v>13179</v>
          </cell>
          <cell r="B278" t="str">
            <v>Westside Charter School</v>
          </cell>
          <cell r="C278" t="str">
            <v>34765056112643</v>
          </cell>
          <cell r="D278" t="str">
            <v>073</v>
          </cell>
          <cell r="E278" t="str">
            <v>S-Expired Member</v>
          </cell>
          <cell r="F278" t="str">
            <v>Twin Rivers Unified</v>
          </cell>
          <cell r="G278" t="str">
            <v>Sacramento</v>
          </cell>
          <cell r="H278" t="str">
            <v>Sacramento</v>
          </cell>
          <cell r="J278">
            <v>120</v>
          </cell>
          <cell r="K278" t="str">
            <v>7</v>
          </cell>
          <cell r="L278" t="str">
            <v>8</v>
          </cell>
          <cell r="N278" t="str">
            <v>Site_Based</v>
          </cell>
          <cell r="O278" t="str">
            <v>Startup</v>
          </cell>
          <cell r="P278" t="str">
            <v>Locally</v>
          </cell>
          <cell r="Q278">
            <v>34911</v>
          </cell>
        </row>
        <row r="279">
          <cell r="A279">
            <v>13180</v>
          </cell>
          <cell r="B279" t="str">
            <v>Sanger Academy Charter School</v>
          </cell>
          <cell r="C279" t="str">
            <v>10624146117873</v>
          </cell>
          <cell r="D279" t="str">
            <v>283</v>
          </cell>
          <cell r="E279" t="str">
            <v>P-Prospect Member</v>
          </cell>
          <cell r="F279" t="str">
            <v>Sanger Unified</v>
          </cell>
          <cell r="G279" t="str">
            <v>Fresno</v>
          </cell>
          <cell r="H279" t="str">
            <v>Fresno</v>
          </cell>
          <cell r="J279">
            <v>544</v>
          </cell>
          <cell r="K279" t="str">
            <v>K</v>
          </cell>
          <cell r="L279" t="str">
            <v>8</v>
          </cell>
          <cell r="N279" t="str">
            <v>Site_Based</v>
          </cell>
          <cell r="O279" t="str">
            <v>Startup</v>
          </cell>
          <cell r="P279" t="str">
            <v>Locally</v>
          </cell>
          <cell r="Q279">
            <v>36766</v>
          </cell>
        </row>
        <row r="280">
          <cell r="A280">
            <v>13181</v>
          </cell>
          <cell r="B280" t="str">
            <v>Rite of Passage Charter High School</v>
          </cell>
          <cell r="C280" t="str">
            <v>09100900930131</v>
          </cell>
          <cell r="D280" t="str">
            <v>053</v>
          </cell>
          <cell r="E280" t="str">
            <v>A-Active Member</v>
          </cell>
          <cell r="F280" t="str">
            <v>El Dorado Co. Office of Education</v>
          </cell>
          <cell r="G280" t="str">
            <v>Sacramento</v>
          </cell>
          <cell r="H280" t="str">
            <v>ElDorado</v>
          </cell>
          <cell r="J280">
            <v>195</v>
          </cell>
          <cell r="K280" t="str">
            <v>9</v>
          </cell>
          <cell r="L280" t="str">
            <v>12</v>
          </cell>
          <cell r="N280" t="str">
            <v>Site_Based</v>
          </cell>
          <cell r="O280" t="str">
            <v>Conversion</v>
          </cell>
          <cell r="P280" t="str">
            <v>Locally</v>
          </cell>
          <cell r="Q280">
            <v>34515</v>
          </cell>
        </row>
        <row r="281">
          <cell r="A281">
            <v>13182</v>
          </cell>
          <cell r="B281" t="str">
            <v>Yuba City Charter School</v>
          </cell>
          <cell r="C281" t="str">
            <v>51714645130125</v>
          </cell>
          <cell r="D281" t="str">
            <v>289</v>
          </cell>
          <cell r="E281" t="str">
            <v>A-Active Member</v>
          </cell>
          <cell r="F281" t="str">
            <v>Yuba City Unified</v>
          </cell>
          <cell r="G281" t="str">
            <v>Sacramento</v>
          </cell>
          <cell r="H281" t="str">
            <v>Sutter</v>
          </cell>
          <cell r="J281">
            <v>169</v>
          </cell>
          <cell r="K281" t="str">
            <v>K</v>
          </cell>
          <cell r="L281" t="str">
            <v>12</v>
          </cell>
          <cell r="N281" t="str">
            <v>Site_Based</v>
          </cell>
          <cell r="O281" t="str">
            <v>Startup</v>
          </cell>
          <cell r="P281" t="str">
            <v>Direct</v>
          </cell>
          <cell r="Q281">
            <v>36708</v>
          </cell>
        </row>
        <row r="282">
          <cell r="A282">
            <v>13183</v>
          </cell>
          <cell r="B282" t="str">
            <v>Visions in Education Charter School</v>
          </cell>
          <cell r="C282" t="str">
            <v>34674473430717</v>
          </cell>
          <cell r="D282" t="str">
            <v>248</v>
          </cell>
          <cell r="E282" t="str">
            <v>A-Active Member</v>
          </cell>
          <cell r="F282" t="str">
            <v>San Juan Unified</v>
          </cell>
          <cell r="G282" t="str">
            <v>Sacramento</v>
          </cell>
          <cell r="H282" t="str">
            <v>Sacramento</v>
          </cell>
          <cell r="J282">
            <v>3000</v>
          </cell>
          <cell r="K282" t="str">
            <v>K</v>
          </cell>
          <cell r="L282" t="str">
            <v>12</v>
          </cell>
          <cell r="N282" t="str">
            <v>Ind_Study</v>
          </cell>
          <cell r="O282" t="str">
            <v>Startup</v>
          </cell>
          <cell r="P282" t="str">
            <v>Locally</v>
          </cell>
          <cell r="Q282">
            <v>36342</v>
          </cell>
        </row>
        <row r="283">
          <cell r="A283">
            <v>13185</v>
          </cell>
          <cell r="B283" t="str">
            <v>Shenandoah High School</v>
          </cell>
          <cell r="C283" t="str">
            <v>09618530930214</v>
          </cell>
          <cell r="D283" t="str">
            <v>366</v>
          </cell>
          <cell r="E283" t="str">
            <v>A-Active Member</v>
          </cell>
          <cell r="F283" t="str">
            <v>El Dorado Union High</v>
          </cell>
          <cell r="G283" t="str">
            <v>Sacramento</v>
          </cell>
          <cell r="H283" t="str">
            <v>ElDorado</v>
          </cell>
          <cell r="J283">
            <v>95</v>
          </cell>
          <cell r="K283" t="str">
            <v>9</v>
          </cell>
          <cell r="L283" t="str">
            <v>12</v>
          </cell>
          <cell r="N283" t="str">
            <v>Ind_Study</v>
          </cell>
          <cell r="O283" t="str">
            <v>Startup</v>
          </cell>
          <cell r="P283" t="str">
            <v>Locally</v>
          </cell>
          <cell r="Q283">
            <v>37480</v>
          </cell>
        </row>
        <row r="284">
          <cell r="A284">
            <v>13187</v>
          </cell>
          <cell r="B284" t="str">
            <v>Washington Elementary</v>
          </cell>
          <cell r="C284" t="str">
            <v>10622406006720</v>
          </cell>
          <cell r="D284" t="str">
            <v>D204</v>
          </cell>
          <cell r="E284" t="str">
            <v>S-Expired Member</v>
          </cell>
          <cell r="F284" t="str">
            <v>Kingsburg Elementary Charter School District</v>
          </cell>
          <cell r="G284" t="str">
            <v>Fresno</v>
          </cell>
          <cell r="H284" t="str">
            <v>Fresno</v>
          </cell>
          <cell r="J284">
            <v>500</v>
          </cell>
          <cell r="K284" t="str">
            <v>K</v>
          </cell>
          <cell r="L284" t="str">
            <v>K</v>
          </cell>
          <cell r="N284" t="str">
            <v>Site_Based</v>
          </cell>
          <cell r="O284" t="str">
            <v>Conversion</v>
          </cell>
          <cell r="P284" t="str">
            <v>Locally</v>
          </cell>
          <cell r="Q284">
            <v>35247</v>
          </cell>
        </row>
        <row r="285">
          <cell r="A285">
            <v>13189</v>
          </cell>
          <cell r="B285" t="str">
            <v>Twin Ridges Home Study Charter School</v>
          </cell>
          <cell r="C285" t="str">
            <v>29102980114298</v>
          </cell>
          <cell r="D285" t="str">
            <v>873</v>
          </cell>
          <cell r="E285" t="str">
            <v>A-Active Member</v>
          </cell>
          <cell r="F285" t="str">
            <v>Nevada Co. Office of Education</v>
          </cell>
          <cell r="G285" t="str">
            <v>Sacramento</v>
          </cell>
          <cell r="H285" t="str">
            <v>Nevada</v>
          </cell>
          <cell r="J285">
            <v>125</v>
          </cell>
          <cell r="K285" t="str">
            <v>K</v>
          </cell>
          <cell r="L285" t="str">
            <v>8</v>
          </cell>
          <cell r="N285" t="str">
            <v>Ind_Study</v>
          </cell>
          <cell r="O285" t="str">
            <v>Startup</v>
          </cell>
          <cell r="P285" t="str">
            <v>Locally</v>
          </cell>
          <cell r="Q285">
            <v>39321</v>
          </cell>
        </row>
        <row r="286">
          <cell r="A286">
            <v>13191</v>
          </cell>
          <cell r="B286" t="str">
            <v>Rocklin Academy</v>
          </cell>
          <cell r="C286" t="str">
            <v>31750856118392</v>
          </cell>
          <cell r="D286" t="str">
            <v>308</v>
          </cell>
          <cell r="E286" t="str">
            <v>A-Active Member</v>
          </cell>
          <cell r="F286" t="str">
            <v>Rocklin Unified</v>
          </cell>
          <cell r="G286" t="str">
            <v>Sacramento</v>
          </cell>
          <cell r="H286" t="str">
            <v>Placer</v>
          </cell>
          <cell r="J286">
            <v>384</v>
          </cell>
          <cell r="K286" t="str">
            <v>K</v>
          </cell>
          <cell r="L286" t="str">
            <v>6</v>
          </cell>
          <cell r="N286" t="str">
            <v>Site_Based</v>
          </cell>
          <cell r="O286" t="str">
            <v>Startup</v>
          </cell>
          <cell r="P286" t="str">
            <v>Direct</v>
          </cell>
          <cell r="Q286">
            <v>37125</v>
          </cell>
        </row>
        <row r="287">
          <cell r="A287">
            <v>13194</v>
          </cell>
          <cell r="B287" t="str">
            <v>Yuba County Career Preparatory Charter</v>
          </cell>
          <cell r="C287" t="str">
            <v>58105875830112</v>
          </cell>
          <cell r="D287" t="str">
            <v>092</v>
          </cell>
          <cell r="E287" t="str">
            <v>A-Active Member</v>
          </cell>
          <cell r="F287" t="str">
            <v>Yuba Co. Office of Education</v>
          </cell>
          <cell r="G287" t="str">
            <v>Sacramento</v>
          </cell>
          <cell r="H287" t="str">
            <v>Yuba</v>
          </cell>
          <cell r="J287">
            <v>287</v>
          </cell>
          <cell r="K287" t="str">
            <v>K</v>
          </cell>
          <cell r="L287" t="str">
            <v>12</v>
          </cell>
          <cell r="N287" t="str">
            <v>Combination</v>
          </cell>
          <cell r="O287" t="str">
            <v>Startup</v>
          </cell>
          <cell r="P287" t="str">
            <v>Locally</v>
          </cell>
          <cell r="Q287">
            <v>34950</v>
          </cell>
        </row>
        <row r="288">
          <cell r="A288">
            <v>13199</v>
          </cell>
          <cell r="B288" t="str">
            <v>Kingsburg Extension School</v>
          </cell>
          <cell r="C288" t="str">
            <v>10622406114805</v>
          </cell>
          <cell r="D288" t="str">
            <v>D2</v>
          </cell>
          <cell r="E288" t="str">
            <v>X-Declined Membership</v>
          </cell>
          <cell r="F288" t="str">
            <v>Kingsburg Elementary Charter School District</v>
          </cell>
          <cell r="G288" t="str">
            <v>Fresno</v>
          </cell>
          <cell r="H288" t="str">
            <v>Fresno</v>
          </cell>
          <cell r="J288">
            <v>180</v>
          </cell>
          <cell r="K288" t="str">
            <v>K</v>
          </cell>
          <cell r="L288" t="str">
            <v>8</v>
          </cell>
          <cell r="N288" t="str">
            <v>Combination</v>
          </cell>
          <cell r="O288" t="str">
            <v>Conversion</v>
          </cell>
          <cell r="P288" t="str">
            <v>Locally</v>
          </cell>
          <cell r="Q288">
            <v>35247</v>
          </cell>
        </row>
        <row r="289">
          <cell r="A289">
            <v>13200</v>
          </cell>
          <cell r="B289" t="str">
            <v>Hickman Middle School</v>
          </cell>
          <cell r="C289" t="str">
            <v>50711006116388</v>
          </cell>
          <cell r="D289" t="str">
            <v>D4</v>
          </cell>
          <cell r="E289" t="str">
            <v>A-Active Member</v>
          </cell>
          <cell r="F289" t="str">
            <v>Hickman Elementary</v>
          </cell>
          <cell r="G289" t="str">
            <v>Fresno</v>
          </cell>
          <cell r="H289" t="str">
            <v>Stanislaus</v>
          </cell>
          <cell r="J289">
            <v>186</v>
          </cell>
          <cell r="K289" t="str">
            <v>6</v>
          </cell>
          <cell r="L289" t="str">
            <v>8</v>
          </cell>
          <cell r="N289" t="str">
            <v>Site_Based</v>
          </cell>
          <cell r="O289" t="str">
            <v>Conversion</v>
          </cell>
          <cell r="P289" t="str">
            <v>Locally</v>
          </cell>
          <cell r="Q289">
            <v>34516</v>
          </cell>
        </row>
        <row r="290">
          <cell r="A290">
            <v>13201</v>
          </cell>
          <cell r="B290" t="str">
            <v>Pioneer Middle School Charter</v>
          </cell>
          <cell r="C290" t="str">
            <v>16639906110233</v>
          </cell>
          <cell r="D290" t="str">
            <v>D1</v>
          </cell>
          <cell r="E290" t="str">
            <v>S-Expired Member</v>
          </cell>
          <cell r="F290" t="str">
            <v>Pioneer Union Elementary</v>
          </cell>
          <cell r="G290" t="str">
            <v>Fresno</v>
          </cell>
          <cell r="H290" t="str">
            <v>Kings</v>
          </cell>
          <cell r="J290">
            <v>591</v>
          </cell>
          <cell r="K290" t="str">
            <v>6</v>
          </cell>
          <cell r="L290" t="str">
            <v>8</v>
          </cell>
          <cell r="N290" t="str">
            <v>Site_Based</v>
          </cell>
          <cell r="O290" t="str">
            <v>Conversion</v>
          </cell>
          <cell r="P290" t="str">
            <v>Locally</v>
          </cell>
          <cell r="Q290">
            <v>34335</v>
          </cell>
        </row>
        <row r="291">
          <cell r="A291">
            <v>13202</v>
          </cell>
          <cell r="B291" t="str">
            <v>Roosevelt Elementary</v>
          </cell>
          <cell r="C291" t="str">
            <v>10622406006712</v>
          </cell>
          <cell r="D291" t="str">
            <v>D203</v>
          </cell>
          <cell r="E291" t="str">
            <v>X-Declined Membership</v>
          </cell>
          <cell r="F291" t="str">
            <v>Kingsburg Joint Union Elementary</v>
          </cell>
          <cell r="G291" t="str">
            <v>Fresno</v>
          </cell>
          <cell r="H291" t="str">
            <v>Fresno</v>
          </cell>
          <cell r="J291">
            <v>221</v>
          </cell>
          <cell r="K291" t="str">
            <v>1</v>
          </cell>
          <cell r="L291" t="str">
            <v>1</v>
          </cell>
          <cell r="N291" t="str">
            <v>Site_Based</v>
          </cell>
          <cell r="O291" t="str">
            <v>Conversion</v>
          </cell>
          <cell r="P291" t="str">
            <v>Locally</v>
          </cell>
          <cell r="Q291">
            <v>35247</v>
          </cell>
        </row>
        <row r="292">
          <cell r="A292">
            <v>13252</v>
          </cell>
          <cell r="B292" t="str">
            <v>Grass Valley Charter School</v>
          </cell>
          <cell r="C292" t="str">
            <v>29663326111140</v>
          </cell>
          <cell r="D292" t="str">
            <v>022</v>
          </cell>
          <cell r="E292" t="str">
            <v>S-Expired Member</v>
          </cell>
          <cell r="F292" t="str">
            <v>Grass Valley Elementary</v>
          </cell>
          <cell r="G292" t="str">
            <v>Sacramento</v>
          </cell>
          <cell r="H292" t="str">
            <v>Nevada</v>
          </cell>
          <cell r="J292">
            <v>296</v>
          </cell>
          <cell r="K292" t="str">
            <v>K</v>
          </cell>
          <cell r="L292" t="str">
            <v>8</v>
          </cell>
          <cell r="N292" t="str">
            <v>Site_Based</v>
          </cell>
          <cell r="O292" t="str">
            <v>Conversion</v>
          </cell>
          <cell r="P292" t="str">
            <v>Locally</v>
          </cell>
          <cell r="Q292">
            <v>34196</v>
          </cell>
        </row>
        <row r="293">
          <cell r="A293">
            <v>13253</v>
          </cell>
          <cell r="B293" t="str">
            <v>Connecting Waters Charter School</v>
          </cell>
          <cell r="C293" t="str">
            <v>50755725030317</v>
          </cell>
          <cell r="D293" t="str">
            <v>477</v>
          </cell>
          <cell r="E293" t="str">
            <v>A-Active Member</v>
          </cell>
          <cell r="F293" t="str">
            <v>Waterford Unified</v>
          </cell>
          <cell r="G293" t="str">
            <v>Fresno</v>
          </cell>
          <cell r="H293" t="str">
            <v>Stanislaus</v>
          </cell>
          <cell r="J293">
            <v>1900</v>
          </cell>
          <cell r="K293" t="str">
            <v>K</v>
          </cell>
          <cell r="L293" t="str">
            <v>12</v>
          </cell>
          <cell r="N293" t="str">
            <v>Ind_Study</v>
          </cell>
          <cell r="O293" t="str">
            <v>Startup</v>
          </cell>
          <cell r="P293" t="str">
            <v>Direct</v>
          </cell>
          <cell r="Q293">
            <v>37435</v>
          </cell>
        </row>
        <row r="294">
          <cell r="A294">
            <v>13254</v>
          </cell>
          <cell r="B294" t="str">
            <v>West Park Charter Academy</v>
          </cell>
          <cell r="C294" t="str">
            <v>10625396112387</v>
          </cell>
          <cell r="D294" t="str">
            <v>044</v>
          </cell>
          <cell r="E294" t="str">
            <v>S-Expired Member</v>
          </cell>
          <cell r="F294" t="str">
            <v>West Park Elementary</v>
          </cell>
          <cell r="G294" t="str">
            <v>Fresno</v>
          </cell>
          <cell r="H294" t="str">
            <v>Fresno</v>
          </cell>
          <cell r="J294">
            <v>410</v>
          </cell>
          <cell r="K294" t="str">
            <v>K</v>
          </cell>
          <cell r="L294" t="str">
            <v>12</v>
          </cell>
          <cell r="N294" t="str">
            <v>Ind_Study</v>
          </cell>
          <cell r="O294" t="str">
            <v>Conversion</v>
          </cell>
          <cell r="P294" t="str">
            <v>Direct</v>
          </cell>
          <cell r="Q294">
            <v>34516</v>
          </cell>
        </row>
        <row r="295">
          <cell r="A295">
            <v>13496</v>
          </cell>
          <cell r="B295" t="str">
            <v>Hickman Elementary</v>
          </cell>
          <cell r="C295" t="str">
            <v>50711006052559</v>
          </cell>
          <cell r="D295" t="str">
            <v>D4</v>
          </cell>
          <cell r="E295" t="str">
            <v>A-Active Member</v>
          </cell>
          <cell r="F295" t="str">
            <v>Hickman Elementary</v>
          </cell>
          <cell r="G295" t="str">
            <v>Fresno</v>
          </cell>
          <cell r="H295" t="str">
            <v>Stanislaus</v>
          </cell>
          <cell r="J295">
            <v>305</v>
          </cell>
          <cell r="K295" t="str">
            <v>K</v>
          </cell>
          <cell r="L295" t="str">
            <v>5</v>
          </cell>
          <cell r="N295" t="str">
            <v>Site_Based</v>
          </cell>
          <cell r="O295" t="str">
            <v>Conversion</v>
          </cell>
          <cell r="P295" t="str">
            <v>Locally</v>
          </cell>
          <cell r="Q295">
            <v>36595</v>
          </cell>
        </row>
        <row r="296">
          <cell r="A296">
            <v>13611</v>
          </cell>
          <cell r="B296" t="str">
            <v>Alvina Elementary</v>
          </cell>
          <cell r="C296" t="str">
            <v>10619946005730</v>
          </cell>
          <cell r="D296" t="str">
            <v>D5</v>
          </cell>
          <cell r="E296" t="str">
            <v>P-Prospect Member</v>
          </cell>
          <cell r="F296" t="str">
            <v>Alvina Elementary</v>
          </cell>
          <cell r="G296" t="str">
            <v>Fresno</v>
          </cell>
          <cell r="H296" t="str">
            <v>Fresno</v>
          </cell>
          <cell r="J296">
            <v>220</v>
          </cell>
          <cell r="K296" t="str">
            <v>K</v>
          </cell>
          <cell r="L296" t="str">
            <v>8</v>
          </cell>
          <cell r="N296" t="str">
            <v>Site_Based</v>
          </cell>
          <cell r="O296" t="str">
            <v>Conversion</v>
          </cell>
          <cell r="P296" t="str">
            <v>Locally</v>
          </cell>
          <cell r="Q296">
            <v>36759</v>
          </cell>
        </row>
        <row r="297">
          <cell r="A297">
            <v>13675</v>
          </cell>
          <cell r="B297" t="str">
            <v>Venture Academy</v>
          </cell>
          <cell r="C297" t="str">
            <v>39103973930476</v>
          </cell>
          <cell r="D297" t="str">
            <v>423</v>
          </cell>
          <cell r="E297" t="str">
            <v>S-Expired Member</v>
          </cell>
          <cell r="F297" t="str">
            <v>San Joaquin Co. Off. of Education</v>
          </cell>
          <cell r="G297" t="str">
            <v>Sacramento</v>
          </cell>
          <cell r="H297" t="str">
            <v>SanJoaquin</v>
          </cell>
          <cell r="J297">
            <v>600</v>
          </cell>
          <cell r="K297" t="str">
            <v>K</v>
          </cell>
          <cell r="L297" t="str">
            <v>12</v>
          </cell>
          <cell r="N297" t="str">
            <v>Ind_Study</v>
          </cell>
          <cell r="O297" t="str">
            <v>Startup</v>
          </cell>
          <cell r="P297" t="str">
            <v>Direct</v>
          </cell>
          <cell r="Q297">
            <v>37258</v>
          </cell>
        </row>
        <row r="298">
          <cell r="A298">
            <v>13677</v>
          </cell>
          <cell r="B298" t="str">
            <v>Long Valley Charter School</v>
          </cell>
          <cell r="C298" t="str">
            <v>18767296010763</v>
          </cell>
          <cell r="D298" t="str">
            <v>320</v>
          </cell>
          <cell r="E298" t="str">
            <v>A-Active Member</v>
          </cell>
          <cell r="F298" t="str">
            <v>Fort Sage Unified</v>
          </cell>
          <cell r="G298" t="str">
            <v>Sacramento</v>
          </cell>
          <cell r="H298" t="str">
            <v>Lassen</v>
          </cell>
          <cell r="J298">
            <v>269</v>
          </cell>
          <cell r="K298" t="str">
            <v>K</v>
          </cell>
          <cell r="L298" t="str">
            <v>12</v>
          </cell>
          <cell r="N298" t="str">
            <v>Combination</v>
          </cell>
          <cell r="O298" t="str">
            <v>Conversion</v>
          </cell>
          <cell r="P298" t="str">
            <v>Direct</v>
          </cell>
          <cell r="Q298">
            <v>36762</v>
          </cell>
        </row>
        <row r="299">
          <cell r="A299">
            <v>13678</v>
          </cell>
          <cell r="B299" t="str">
            <v>Hallmark Charter School</v>
          </cell>
          <cell r="C299" t="str">
            <v>10624141030766</v>
          </cell>
          <cell r="D299" t="str">
            <v>257</v>
          </cell>
          <cell r="E299" t="str">
            <v>A-Active Member</v>
          </cell>
          <cell r="F299" t="str">
            <v>Sanger Unified</v>
          </cell>
          <cell r="G299" t="str">
            <v>Fresno</v>
          </cell>
          <cell r="H299" t="str">
            <v>Fresno</v>
          </cell>
          <cell r="J299">
            <v>375</v>
          </cell>
          <cell r="K299" t="str">
            <v>K</v>
          </cell>
          <cell r="L299" t="str">
            <v>12</v>
          </cell>
          <cell r="N299" t="str">
            <v>Combination</v>
          </cell>
          <cell r="O299" t="str">
            <v>Startup</v>
          </cell>
          <cell r="P299" t="str">
            <v>Locally</v>
          </cell>
          <cell r="Q299">
            <v>36404</v>
          </cell>
        </row>
        <row r="300">
          <cell r="A300">
            <v>13679</v>
          </cell>
          <cell r="B300" t="str">
            <v>Camptonville Academy (C.O.R.E)</v>
          </cell>
          <cell r="C300" t="str">
            <v>58727286115935</v>
          </cell>
          <cell r="D300" t="str">
            <v>165</v>
          </cell>
          <cell r="E300" t="str">
            <v>A-Active Member</v>
          </cell>
          <cell r="F300" t="str">
            <v>Camptonville Elementary</v>
          </cell>
          <cell r="G300" t="str">
            <v>Sacramento</v>
          </cell>
          <cell r="H300" t="str">
            <v>Yuba</v>
          </cell>
          <cell r="J300">
            <v>275</v>
          </cell>
          <cell r="K300" t="str">
            <v>K</v>
          </cell>
          <cell r="L300" t="str">
            <v>12</v>
          </cell>
          <cell r="N300" t="str">
            <v>Ind_Study</v>
          </cell>
          <cell r="O300" t="str">
            <v>Startup</v>
          </cell>
          <cell r="P300" t="str">
            <v>Direct</v>
          </cell>
          <cell r="Q300">
            <v>36084</v>
          </cell>
        </row>
        <row r="301">
          <cell r="A301">
            <v>13680</v>
          </cell>
          <cell r="B301" t="str">
            <v>New Millennium Institute of Education Charter School</v>
          </cell>
          <cell r="C301" t="str">
            <v>10621661030667</v>
          </cell>
          <cell r="D301" t="str">
            <v>163</v>
          </cell>
          <cell r="E301" t="str">
            <v>A-Active Member</v>
          </cell>
          <cell r="F301" t="str">
            <v>Fresno Unified</v>
          </cell>
          <cell r="G301" t="str">
            <v>Fresno</v>
          </cell>
          <cell r="H301" t="str">
            <v>Fresno</v>
          </cell>
          <cell r="J301">
            <v>297</v>
          </cell>
          <cell r="K301" t="str">
            <v>7</v>
          </cell>
          <cell r="L301" t="str">
            <v>12</v>
          </cell>
          <cell r="N301" t="str">
            <v>Site_Based</v>
          </cell>
          <cell r="O301" t="str">
            <v>Startup</v>
          </cell>
          <cell r="P301" t="str">
            <v>Direct</v>
          </cell>
          <cell r="Q301">
            <v>36444</v>
          </cell>
        </row>
        <row r="302">
          <cell r="A302">
            <v>13681</v>
          </cell>
          <cell r="B302" t="str">
            <v>School of Unlimited Learning</v>
          </cell>
          <cell r="C302" t="str">
            <v>10621661030642</v>
          </cell>
          <cell r="D302" t="str">
            <v>149</v>
          </cell>
          <cell r="E302" t="str">
            <v>A-Active Member</v>
          </cell>
          <cell r="F302" t="str">
            <v>Fresno Unified</v>
          </cell>
          <cell r="G302" t="str">
            <v>Fresno</v>
          </cell>
          <cell r="H302" t="str">
            <v>Fresno</v>
          </cell>
          <cell r="J302">
            <v>300</v>
          </cell>
          <cell r="K302" t="str">
            <v>9</v>
          </cell>
          <cell r="L302" t="str">
            <v>12</v>
          </cell>
          <cell r="N302" t="str">
            <v>Combination</v>
          </cell>
          <cell r="O302" t="str">
            <v>Startup</v>
          </cell>
          <cell r="P302" t="str">
            <v>Direct</v>
          </cell>
          <cell r="Q302">
            <v>35997</v>
          </cell>
        </row>
        <row r="303">
          <cell r="A303">
            <v>13682</v>
          </cell>
          <cell r="B303" t="str">
            <v>Plumas Charter School</v>
          </cell>
          <cell r="C303" t="str">
            <v>32669693230083</v>
          </cell>
          <cell r="D303" t="str">
            <v>146</v>
          </cell>
          <cell r="E303" t="str">
            <v>A-Active Member</v>
          </cell>
          <cell r="F303" t="str">
            <v>Plumas Unified</v>
          </cell>
          <cell r="G303" t="str">
            <v>Sacramento</v>
          </cell>
          <cell r="H303" t="str">
            <v>Plumas</v>
          </cell>
          <cell r="J303">
            <v>200</v>
          </cell>
          <cell r="K303" t="str">
            <v>K</v>
          </cell>
          <cell r="L303" t="str">
            <v>12</v>
          </cell>
          <cell r="N303" t="str">
            <v>Ind_Study</v>
          </cell>
          <cell r="O303" t="str">
            <v>Startup</v>
          </cell>
          <cell r="P303" t="str">
            <v>Direct</v>
          </cell>
          <cell r="Q303">
            <v>35977</v>
          </cell>
        </row>
        <row r="304">
          <cell r="A304">
            <v>13683</v>
          </cell>
          <cell r="B304" t="str">
            <v>Hart-Ransom Charter School</v>
          </cell>
          <cell r="C304" t="str">
            <v>50710926112965</v>
          </cell>
          <cell r="D304" t="str">
            <v>080</v>
          </cell>
          <cell r="E304" t="str">
            <v>A-Active Member</v>
          </cell>
          <cell r="F304" t="str">
            <v>Hart-Ransom Union Elementary</v>
          </cell>
          <cell r="G304" t="str">
            <v>Fresno</v>
          </cell>
          <cell r="H304" t="str">
            <v>Stanislaus</v>
          </cell>
          <cell r="J304">
            <v>264</v>
          </cell>
          <cell r="K304" t="str">
            <v>K</v>
          </cell>
          <cell r="L304" t="str">
            <v>8</v>
          </cell>
          <cell r="N304" t="str">
            <v>Ind_Study</v>
          </cell>
          <cell r="O304" t="str">
            <v>Startup</v>
          </cell>
          <cell r="P304" t="str">
            <v>Locally</v>
          </cell>
          <cell r="Q304">
            <v>34943</v>
          </cell>
        </row>
        <row r="305">
          <cell r="A305">
            <v>13684</v>
          </cell>
          <cell r="B305" t="str">
            <v>HomeTech Charter School</v>
          </cell>
          <cell r="C305" t="str">
            <v>04615316112585</v>
          </cell>
          <cell r="D305" t="str">
            <v>067</v>
          </cell>
          <cell r="E305" t="str">
            <v>A-Active Member</v>
          </cell>
          <cell r="F305" t="str">
            <v>Paradise Unified</v>
          </cell>
          <cell r="G305" t="str">
            <v>Sacramento</v>
          </cell>
          <cell r="H305" t="str">
            <v>Butte</v>
          </cell>
          <cell r="J305">
            <v>100</v>
          </cell>
          <cell r="K305" t="str">
            <v>K</v>
          </cell>
          <cell r="L305" t="str">
            <v>12</v>
          </cell>
          <cell r="N305" t="str">
            <v>Ind_Study</v>
          </cell>
          <cell r="O305" t="str">
            <v>Startup</v>
          </cell>
          <cell r="P305" t="str">
            <v>Locally</v>
          </cell>
          <cell r="Q305">
            <v>34213</v>
          </cell>
        </row>
        <row r="306">
          <cell r="A306">
            <v>13685</v>
          </cell>
          <cell r="B306" t="str">
            <v>Valley Charter High School</v>
          </cell>
          <cell r="C306" t="str">
            <v>50105045030234</v>
          </cell>
          <cell r="D306" t="str">
            <v>172</v>
          </cell>
          <cell r="E306" t="str">
            <v>A-Active Member</v>
          </cell>
          <cell r="F306" t="str">
            <v>Stanislaus Co. Office of Education</v>
          </cell>
          <cell r="G306" t="str">
            <v>Fresno</v>
          </cell>
          <cell r="H306" t="str">
            <v>Stanislaus</v>
          </cell>
          <cell r="J306">
            <v>250</v>
          </cell>
          <cell r="K306" t="str">
            <v>9</v>
          </cell>
          <cell r="L306" t="str">
            <v>12</v>
          </cell>
          <cell r="N306" t="str">
            <v>Site_Based</v>
          </cell>
          <cell r="O306" t="str">
            <v>Startup</v>
          </cell>
          <cell r="P306" t="str">
            <v>Direct</v>
          </cell>
          <cell r="Q306">
            <v>36495</v>
          </cell>
        </row>
        <row r="307">
          <cell r="A307">
            <v>13686</v>
          </cell>
          <cell r="B307" t="str">
            <v>Marysville Charter Academy for the Arts</v>
          </cell>
          <cell r="C307" t="str">
            <v>58727365830138</v>
          </cell>
          <cell r="D307" t="str">
            <v>306</v>
          </cell>
          <cell r="E307" t="str">
            <v>A-Active Member</v>
          </cell>
          <cell r="F307" t="str">
            <v>Marysville Joint Unified</v>
          </cell>
          <cell r="G307" t="str">
            <v>Sacramento</v>
          </cell>
          <cell r="H307" t="str">
            <v>Yuba</v>
          </cell>
          <cell r="J307">
            <v>332</v>
          </cell>
          <cell r="K307" t="str">
            <v>7</v>
          </cell>
          <cell r="L307" t="str">
            <v>12</v>
          </cell>
          <cell r="N307" t="str">
            <v>Site_Based</v>
          </cell>
          <cell r="O307" t="str">
            <v>Startup</v>
          </cell>
          <cell r="P307" t="str">
            <v>Locally</v>
          </cell>
          <cell r="Q307">
            <v>36767</v>
          </cell>
        </row>
        <row r="308">
          <cell r="A308">
            <v>13687</v>
          </cell>
          <cell r="B308" t="str">
            <v>Quail Lake Environmental Charter</v>
          </cell>
          <cell r="C308" t="str">
            <v>10624146117865</v>
          </cell>
          <cell r="D308" t="str">
            <v>258</v>
          </cell>
          <cell r="E308" t="str">
            <v>S-Expired Member</v>
          </cell>
          <cell r="F308" t="str">
            <v>Sanger Unified</v>
          </cell>
          <cell r="G308" t="str">
            <v>Fresno</v>
          </cell>
          <cell r="H308" t="str">
            <v>Fresno</v>
          </cell>
          <cell r="J308">
            <v>552</v>
          </cell>
          <cell r="K308" t="str">
            <v>K</v>
          </cell>
          <cell r="L308" t="str">
            <v>8</v>
          </cell>
          <cell r="N308" t="str">
            <v>Site_Based</v>
          </cell>
          <cell r="O308" t="str">
            <v>Startup</v>
          </cell>
          <cell r="P308" t="str">
            <v>Locally</v>
          </cell>
          <cell r="Q308">
            <v>36766</v>
          </cell>
        </row>
        <row r="309">
          <cell r="A309">
            <v>13688</v>
          </cell>
          <cell r="B309" t="str">
            <v>Mountain Home School Charter</v>
          </cell>
          <cell r="C309" t="str">
            <v>20651856110076</v>
          </cell>
          <cell r="D309" t="str">
            <v>063</v>
          </cell>
          <cell r="E309" t="str">
            <v>A-Active Member</v>
          </cell>
          <cell r="F309" t="str">
            <v>Yosemite Unified</v>
          </cell>
          <cell r="G309" t="str">
            <v>Fresno</v>
          </cell>
          <cell r="H309" t="str">
            <v>Madera</v>
          </cell>
          <cell r="J309">
            <v>210</v>
          </cell>
          <cell r="K309" t="str">
            <v>K</v>
          </cell>
          <cell r="L309" t="str">
            <v>8</v>
          </cell>
          <cell r="N309" t="str">
            <v>Ind_Study</v>
          </cell>
          <cell r="O309" t="str">
            <v>Conversion</v>
          </cell>
          <cell r="P309" t="str">
            <v>Direct</v>
          </cell>
          <cell r="Q309">
            <v>34561</v>
          </cell>
        </row>
        <row r="310">
          <cell r="A310">
            <v>13689</v>
          </cell>
          <cell r="B310" t="str">
            <v>University High School (CSU Fresno)</v>
          </cell>
          <cell r="C310" t="str">
            <v>10621660114553</v>
          </cell>
          <cell r="D310" t="str">
            <v>890</v>
          </cell>
          <cell r="E310" t="str">
            <v>A-Active Member</v>
          </cell>
          <cell r="F310" t="str">
            <v>Fresno Unified</v>
          </cell>
          <cell r="G310" t="str">
            <v>Fresno</v>
          </cell>
          <cell r="H310" t="str">
            <v>Fresno</v>
          </cell>
          <cell r="J310">
            <v>435</v>
          </cell>
          <cell r="K310" t="str">
            <v>9</v>
          </cell>
          <cell r="L310" t="str">
            <v>12</v>
          </cell>
          <cell r="N310" t="str">
            <v>Site_Based</v>
          </cell>
          <cell r="O310" t="str">
            <v>Startup</v>
          </cell>
          <cell r="P310" t="str">
            <v>Direct</v>
          </cell>
          <cell r="Q310">
            <v>39316</v>
          </cell>
        </row>
        <row r="311">
          <cell r="A311">
            <v>13691</v>
          </cell>
          <cell r="B311" t="str">
            <v>Oakdale Charter High School</v>
          </cell>
          <cell r="C311" t="str">
            <v>50755645030176</v>
          </cell>
          <cell r="D311" t="str">
            <v>103</v>
          </cell>
          <cell r="E311" t="str">
            <v>A-Active Member</v>
          </cell>
          <cell r="F311" t="str">
            <v>Oakdale Joint Unified</v>
          </cell>
          <cell r="G311" t="str">
            <v>Fresno</v>
          </cell>
          <cell r="H311" t="str">
            <v>Stanislaus</v>
          </cell>
          <cell r="J311">
            <v>70</v>
          </cell>
          <cell r="K311" t="str">
            <v>9</v>
          </cell>
          <cell r="L311" t="str">
            <v>12</v>
          </cell>
          <cell r="N311" t="str">
            <v>Ind_Study</v>
          </cell>
          <cell r="O311" t="str">
            <v>Startup</v>
          </cell>
          <cell r="P311" t="str">
            <v>Locally</v>
          </cell>
          <cell r="Q311">
            <v>35143</v>
          </cell>
        </row>
        <row r="312">
          <cell r="A312">
            <v>13694</v>
          </cell>
          <cell r="B312" t="str">
            <v>Connections Visual &amp; Performing Arts Charter</v>
          </cell>
          <cell r="C312" t="str">
            <v>55724135530191</v>
          </cell>
          <cell r="D312" t="str">
            <v>408</v>
          </cell>
          <cell r="E312" t="str">
            <v>P-Prospect Member</v>
          </cell>
          <cell r="F312" t="str">
            <v>Summerville Union High</v>
          </cell>
          <cell r="G312" t="str">
            <v>Fresno</v>
          </cell>
          <cell r="H312" t="str">
            <v>Tuolomne</v>
          </cell>
          <cell r="J312">
            <v>70</v>
          </cell>
          <cell r="K312" t="str">
            <v>7</v>
          </cell>
          <cell r="L312" t="str">
            <v>12</v>
          </cell>
          <cell r="N312" t="str">
            <v>Site_Based</v>
          </cell>
          <cell r="O312" t="str">
            <v>Startup</v>
          </cell>
          <cell r="P312" t="str">
            <v>Locally</v>
          </cell>
          <cell r="Q312">
            <v>37482</v>
          </cell>
        </row>
        <row r="313">
          <cell r="A313">
            <v>13696</v>
          </cell>
          <cell r="B313" t="str">
            <v>Pioneer Technical Center</v>
          </cell>
          <cell r="C313" t="str">
            <v>20102072030229</v>
          </cell>
          <cell r="D313" t="str">
            <v>460</v>
          </cell>
          <cell r="E313" t="str">
            <v>P-Prospect Member</v>
          </cell>
          <cell r="F313" t="str">
            <v>Madera Co. Office of Education</v>
          </cell>
          <cell r="G313" t="str">
            <v>Fresno</v>
          </cell>
          <cell r="H313" t="str">
            <v>Madera</v>
          </cell>
          <cell r="J313">
            <v>210</v>
          </cell>
          <cell r="K313" t="str">
            <v>9</v>
          </cell>
          <cell r="L313" t="str">
            <v>12</v>
          </cell>
          <cell r="N313" t="str">
            <v>Site_Based</v>
          </cell>
          <cell r="O313" t="str">
            <v>Startup</v>
          </cell>
          <cell r="P313" t="str">
            <v>Locally</v>
          </cell>
          <cell r="Q313">
            <v>37502</v>
          </cell>
        </row>
        <row r="314">
          <cell r="A314">
            <v>13699</v>
          </cell>
          <cell r="B314" t="str">
            <v>Sherman Thomas Charter School</v>
          </cell>
          <cell r="C314" t="str">
            <v>20652430100016</v>
          </cell>
          <cell r="D314" t="str">
            <v>507</v>
          </cell>
          <cell r="E314" t="str">
            <v>A-Active Member</v>
          </cell>
          <cell r="F314" t="str">
            <v>Madera Unified</v>
          </cell>
          <cell r="G314" t="str">
            <v>Fresno</v>
          </cell>
          <cell r="H314" t="str">
            <v>Madera</v>
          </cell>
          <cell r="J314">
            <v>208</v>
          </cell>
          <cell r="K314" t="str">
            <v>K</v>
          </cell>
          <cell r="L314" t="str">
            <v>8</v>
          </cell>
          <cell r="N314" t="str">
            <v>Site_Based</v>
          </cell>
          <cell r="O314" t="str">
            <v>Startup</v>
          </cell>
          <cell r="P314" t="str">
            <v>Direct</v>
          </cell>
          <cell r="Q314">
            <v>37844</v>
          </cell>
        </row>
        <row r="315">
          <cell r="A315">
            <v>13700</v>
          </cell>
          <cell r="B315" t="str">
            <v>Community Outreach Academy</v>
          </cell>
          <cell r="C315" t="str">
            <v>34765050101766</v>
          </cell>
          <cell r="D315" t="str">
            <v>561</v>
          </cell>
          <cell r="E315" t="str">
            <v>A-Active Member</v>
          </cell>
          <cell r="F315" t="str">
            <v>Grant Joint Union High</v>
          </cell>
          <cell r="G315" t="str">
            <v>Sacramento</v>
          </cell>
          <cell r="H315" t="str">
            <v>Sacramento</v>
          </cell>
          <cell r="J315">
            <v>750</v>
          </cell>
          <cell r="K315" t="str">
            <v>K</v>
          </cell>
          <cell r="L315" t="str">
            <v>5</v>
          </cell>
          <cell r="N315" t="str">
            <v>Site_Based</v>
          </cell>
          <cell r="O315" t="str">
            <v>Startup</v>
          </cell>
          <cell r="P315" t="str">
            <v>Direct</v>
          </cell>
          <cell r="Q315">
            <v>37889</v>
          </cell>
        </row>
        <row r="316">
          <cell r="A316">
            <v>13701</v>
          </cell>
          <cell r="B316" t="str">
            <v>Futures High School</v>
          </cell>
          <cell r="C316" t="str">
            <v>34765050101832</v>
          </cell>
          <cell r="D316" t="str">
            <v>560</v>
          </cell>
          <cell r="E316" t="str">
            <v>A-Active Member</v>
          </cell>
          <cell r="F316" t="str">
            <v>Grant Joint Union High</v>
          </cell>
          <cell r="G316" t="str">
            <v>Sacramento</v>
          </cell>
          <cell r="H316" t="str">
            <v>Sacramento</v>
          </cell>
          <cell r="J316">
            <v>275</v>
          </cell>
          <cell r="K316" t="str">
            <v>7</v>
          </cell>
          <cell r="L316" t="str">
            <v>12</v>
          </cell>
          <cell r="N316" t="str">
            <v>Site_Based</v>
          </cell>
          <cell r="O316" t="str">
            <v>Startup</v>
          </cell>
          <cell r="P316" t="str">
            <v>Direct</v>
          </cell>
          <cell r="Q316">
            <v>38231</v>
          </cell>
        </row>
        <row r="317">
          <cell r="A317">
            <v>13702</v>
          </cell>
          <cell r="B317" t="str">
            <v>Mountain Oaks School</v>
          </cell>
          <cell r="C317" t="str">
            <v>05100580530154</v>
          </cell>
          <cell r="D317" t="str">
            <v>527</v>
          </cell>
          <cell r="E317" t="str">
            <v>S-Expired Member</v>
          </cell>
          <cell r="F317" t="str">
            <v>Calaveras Co. Office of Education</v>
          </cell>
          <cell r="G317" t="str">
            <v>Sacramento</v>
          </cell>
          <cell r="H317" t="str">
            <v>Calaveras</v>
          </cell>
          <cell r="J317">
            <v>385</v>
          </cell>
          <cell r="K317" t="str">
            <v>K</v>
          </cell>
          <cell r="L317" t="str">
            <v>12</v>
          </cell>
          <cell r="N317" t="str">
            <v>Ind_Study</v>
          </cell>
          <cell r="O317" t="str">
            <v>Conversion</v>
          </cell>
          <cell r="P317" t="str">
            <v>Locally</v>
          </cell>
          <cell r="Q317">
            <v>37860</v>
          </cell>
        </row>
        <row r="318">
          <cell r="A318">
            <v>13704</v>
          </cell>
          <cell r="B318" t="str">
            <v>Vantage Point Charter</v>
          </cell>
          <cell r="C318" t="str">
            <v>29663996111371</v>
          </cell>
          <cell r="D318" t="str">
            <v>024</v>
          </cell>
          <cell r="E318" t="str">
            <v>A-Active Member</v>
          </cell>
          <cell r="F318" t="str">
            <v>Ready Springs Union Elementary</v>
          </cell>
          <cell r="G318" t="str">
            <v>Sacramento</v>
          </cell>
          <cell r="H318" t="str">
            <v>Nevada</v>
          </cell>
          <cell r="J318">
            <v>70</v>
          </cell>
          <cell r="K318" t="str">
            <v>K</v>
          </cell>
          <cell r="L318" t="str">
            <v>12</v>
          </cell>
          <cell r="N318" t="str">
            <v>Combination</v>
          </cell>
          <cell r="O318" t="str">
            <v>Startup</v>
          </cell>
          <cell r="P318" t="str">
            <v>Locally</v>
          </cell>
          <cell r="Q318">
            <v>34211</v>
          </cell>
        </row>
        <row r="319">
          <cell r="A319">
            <v>13706</v>
          </cell>
          <cell r="B319" t="str">
            <v>Shasta Secondary Home School</v>
          </cell>
          <cell r="C319" t="str">
            <v>45701364530267</v>
          </cell>
          <cell r="D319" t="str">
            <v>256</v>
          </cell>
          <cell r="E319" t="str">
            <v>A-Active Member</v>
          </cell>
          <cell r="F319" t="str">
            <v>Shasta Union High</v>
          </cell>
          <cell r="G319" t="str">
            <v>Sacramento</v>
          </cell>
          <cell r="H319" t="str">
            <v>Shasta</v>
          </cell>
          <cell r="J319">
            <v>250</v>
          </cell>
          <cell r="K319" t="str">
            <v>6</v>
          </cell>
          <cell r="L319" t="str">
            <v>12</v>
          </cell>
          <cell r="N319" t="str">
            <v>Ind_Study</v>
          </cell>
          <cell r="O319" t="str">
            <v>Startup</v>
          </cell>
          <cell r="P319" t="str">
            <v>Direct</v>
          </cell>
          <cell r="Q319">
            <v>36390</v>
          </cell>
        </row>
        <row r="320">
          <cell r="A320">
            <v>13707</v>
          </cell>
          <cell r="B320" t="str">
            <v>Carter G. Woodson Public Charter School</v>
          </cell>
          <cell r="C320" t="str">
            <v>10621661030840</v>
          </cell>
          <cell r="D320" t="str">
            <v>378</v>
          </cell>
          <cell r="E320" t="str">
            <v>A-Active Member</v>
          </cell>
          <cell r="F320" t="str">
            <v>Fresno Unified</v>
          </cell>
          <cell r="G320" t="str">
            <v>Fresno</v>
          </cell>
          <cell r="H320" t="str">
            <v>Fresno</v>
          </cell>
          <cell r="J320">
            <v>408</v>
          </cell>
          <cell r="K320" t="str">
            <v>7</v>
          </cell>
          <cell r="L320" t="str">
            <v>12</v>
          </cell>
          <cell r="N320" t="str">
            <v>Combination</v>
          </cell>
          <cell r="O320" t="str">
            <v>Startup</v>
          </cell>
          <cell r="P320" t="str">
            <v>Direct</v>
          </cell>
          <cell r="Q320">
            <v>37123</v>
          </cell>
        </row>
        <row r="321">
          <cell r="A321">
            <v>13708</v>
          </cell>
          <cell r="B321" t="str">
            <v>Institute of Business, Management and Law CHS</v>
          </cell>
          <cell r="C321" t="str">
            <v>39686760101758</v>
          </cell>
          <cell r="D321" t="str">
            <v>577</v>
          </cell>
          <cell r="E321" t="str">
            <v>A-Active Member</v>
          </cell>
          <cell r="F321" t="str">
            <v>Stockton City Unified</v>
          </cell>
          <cell r="G321" t="str">
            <v>Sacramento</v>
          </cell>
          <cell r="H321" t="str">
            <v>SanJoaquin</v>
          </cell>
          <cell r="J321">
            <v>316</v>
          </cell>
          <cell r="K321" t="str">
            <v>9</v>
          </cell>
          <cell r="L321" t="str">
            <v>12</v>
          </cell>
          <cell r="N321" t="str">
            <v>Site_Based</v>
          </cell>
          <cell r="O321" t="str">
            <v>Startup</v>
          </cell>
          <cell r="P321" t="str">
            <v>Locally</v>
          </cell>
          <cell r="Q321">
            <v>37848</v>
          </cell>
        </row>
        <row r="322">
          <cell r="A322">
            <v>13717</v>
          </cell>
          <cell r="B322" t="str">
            <v>The MET Sacramento</v>
          </cell>
          <cell r="C322" t="str">
            <v>34674390101907</v>
          </cell>
          <cell r="D322" t="str">
            <v>586</v>
          </cell>
          <cell r="E322" t="str">
            <v>S-Expired Member</v>
          </cell>
          <cell r="F322" t="str">
            <v>Sacramento City Unified</v>
          </cell>
          <cell r="G322" t="str">
            <v>Sacramento</v>
          </cell>
          <cell r="H322" t="str">
            <v>Sacramento</v>
          </cell>
          <cell r="J322">
            <v>240</v>
          </cell>
          <cell r="K322" t="str">
            <v>9</v>
          </cell>
          <cell r="L322" t="str">
            <v>12</v>
          </cell>
          <cell r="N322" t="str">
            <v>Site_Based</v>
          </cell>
          <cell r="O322" t="str">
            <v>Startup</v>
          </cell>
          <cell r="P322" t="str">
            <v>Locally</v>
          </cell>
          <cell r="Q322">
            <v>37871</v>
          </cell>
        </row>
        <row r="323">
          <cell r="A323">
            <v>13720</v>
          </cell>
          <cell r="B323" t="str">
            <v>Sacramento River Discovery Charter School</v>
          </cell>
          <cell r="C323" t="str">
            <v>52105205230073</v>
          </cell>
          <cell r="D323" t="str">
            <v>400</v>
          </cell>
          <cell r="E323" t="str">
            <v>A-Active Member</v>
          </cell>
          <cell r="F323" t="str">
            <v>Tehama Co. Office of Education</v>
          </cell>
          <cell r="G323" t="str">
            <v>Sacramento</v>
          </cell>
          <cell r="H323" t="str">
            <v>Tehama</v>
          </cell>
          <cell r="J323">
            <v>68</v>
          </cell>
          <cell r="K323" t="str">
            <v>6</v>
          </cell>
          <cell r="L323" t="str">
            <v>12</v>
          </cell>
          <cell r="N323" t="str">
            <v>Site_Based</v>
          </cell>
          <cell r="O323" t="str">
            <v>Startup</v>
          </cell>
          <cell r="P323" t="str">
            <v>Direct</v>
          </cell>
          <cell r="Q323">
            <v>37123</v>
          </cell>
        </row>
        <row r="324">
          <cell r="A324">
            <v>13721</v>
          </cell>
          <cell r="B324" t="str">
            <v>George Washington Carver School of Arts and Science</v>
          </cell>
          <cell r="C324" t="str">
            <v>34674390101899</v>
          </cell>
          <cell r="D324" t="str">
            <v>588</v>
          </cell>
          <cell r="E324" t="str">
            <v>P-Prospect Member</v>
          </cell>
          <cell r="F324" t="str">
            <v>Sacramento City Unified</v>
          </cell>
          <cell r="G324" t="str">
            <v>Sacramento</v>
          </cell>
          <cell r="H324" t="str">
            <v>Sacramento</v>
          </cell>
          <cell r="J324">
            <v>111</v>
          </cell>
          <cell r="K324" t="str">
            <v>9</v>
          </cell>
          <cell r="L324" t="str">
            <v>12</v>
          </cell>
          <cell r="N324" t="str">
            <v>Site_Based</v>
          </cell>
          <cell r="O324" t="str">
            <v>Startup</v>
          </cell>
          <cell r="P324" t="str">
            <v>Locally</v>
          </cell>
          <cell r="Q324">
            <v>37866</v>
          </cell>
        </row>
        <row r="325">
          <cell r="A325">
            <v>13722</v>
          </cell>
          <cell r="B325" t="str">
            <v>Grayson Charter School</v>
          </cell>
          <cell r="C325" t="str">
            <v>50712176052922</v>
          </cell>
          <cell r="D325" t="str">
            <v>253</v>
          </cell>
          <cell r="E325" t="str">
            <v>P-Prospect Member</v>
          </cell>
          <cell r="F325" t="str">
            <v>Patterson Joint Unified</v>
          </cell>
          <cell r="G325" t="str">
            <v>Fresno</v>
          </cell>
          <cell r="H325" t="str">
            <v>Stanislaus</v>
          </cell>
          <cell r="J325">
            <v>280</v>
          </cell>
          <cell r="K325" t="str">
            <v>K</v>
          </cell>
          <cell r="L325" t="str">
            <v>5</v>
          </cell>
          <cell r="N325" t="str">
            <v>Site_Based</v>
          </cell>
          <cell r="O325" t="str">
            <v>Conversion</v>
          </cell>
          <cell r="P325" t="str">
            <v>Locally</v>
          </cell>
          <cell r="Q325">
            <v>36395</v>
          </cell>
        </row>
        <row r="326">
          <cell r="A326">
            <v>13724</v>
          </cell>
          <cell r="B326" t="str">
            <v>Blue Oak Charter School</v>
          </cell>
          <cell r="C326" t="str">
            <v>04100416119523</v>
          </cell>
          <cell r="D326" t="str">
            <v>415</v>
          </cell>
          <cell r="E326" t="str">
            <v>A-Active Member</v>
          </cell>
          <cell r="F326" t="str">
            <v>Butte Co. Office of Education</v>
          </cell>
          <cell r="G326" t="str">
            <v>Sacramento</v>
          </cell>
          <cell r="H326" t="str">
            <v>Butte</v>
          </cell>
          <cell r="J326">
            <v>300</v>
          </cell>
          <cell r="K326" t="str">
            <v>K</v>
          </cell>
          <cell r="L326" t="str">
            <v>8</v>
          </cell>
          <cell r="N326" t="str">
            <v>Site_Based</v>
          </cell>
          <cell r="O326" t="str">
            <v>Startup</v>
          </cell>
          <cell r="P326" t="str">
            <v>Direct</v>
          </cell>
          <cell r="Q326">
            <v>37138</v>
          </cell>
        </row>
        <row r="327">
          <cell r="A327">
            <v>13725</v>
          </cell>
          <cell r="B327" t="str">
            <v>Bitney College Preparatory High School</v>
          </cell>
          <cell r="C327" t="str">
            <v>29102980114314</v>
          </cell>
          <cell r="D327" t="str">
            <v>871</v>
          </cell>
          <cell r="E327" t="str">
            <v>A-Active Member</v>
          </cell>
          <cell r="F327" t="str">
            <v>Nevada Co. Office of Education</v>
          </cell>
          <cell r="G327" t="str">
            <v>Sacramento</v>
          </cell>
          <cell r="H327" t="str">
            <v>Nevada</v>
          </cell>
          <cell r="J327">
            <v>60</v>
          </cell>
          <cell r="K327" t="str">
            <v>9</v>
          </cell>
          <cell r="L327" t="str">
            <v>12</v>
          </cell>
          <cell r="N327" t="str">
            <v>Site_Based</v>
          </cell>
          <cell r="O327" t="str">
            <v>Startup</v>
          </cell>
          <cell r="P327" t="str">
            <v>Locally</v>
          </cell>
          <cell r="Q327">
            <v>39316</v>
          </cell>
        </row>
        <row r="328">
          <cell r="A328">
            <v>13727</v>
          </cell>
          <cell r="B328" t="str">
            <v>Learning Community Charter School (Hearthstone)</v>
          </cell>
          <cell r="C328" t="str">
            <v>04100410430090</v>
          </cell>
          <cell r="D328" t="str">
            <v>110</v>
          </cell>
          <cell r="E328" t="str">
            <v>P-Prospect Member</v>
          </cell>
          <cell r="F328" t="str">
            <v>Butte Co. Office of Education</v>
          </cell>
          <cell r="G328" t="str">
            <v>Sacramento</v>
          </cell>
          <cell r="H328" t="str">
            <v>Butte</v>
          </cell>
          <cell r="J328">
            <v>330</v>
          </cell>
          <cell r="K328" t="str">
            <v>K</v>
          </cell>
          <cell r="L328" t="str">
            <v>12</v>
          </cell>
          <cell r="N328" t="str">
            <v>Combination</v>
          </cell>
          <cell r="O328" t="str">
            <v>Conversion</v>
          </cell>
          <cell r="P328" t="str">
            <v>Locally</v>
          </cell>
          <cell r="Q328">
            <v>35309</v>
          </cell>
        </row>
        <row r="329">
          <cell r="A329">
            <v>13728</v>
          </cell>
          <cell r="B329" t="str">
            <v>Antelope View Charter School</v>
          </cell>
          <cell r="C329" t="str">
            <v>34739733430816</v>
          </cell>
          <cell r="D329" t="str">
            <v>344</v>
          </cell>
          <cell r="E329" t="str">
            <v>S-Expired Member</v>
          </cell>
          <cell r="F329" t="str">
            <v>Center Joint Unified</v>
          </cell>
          <cell r="G329" t="str">
            <v>Sacramento</v>
          </cell>
          <cell r="H329" t="str">
            <v>Sacramento</v>
          </cell>
          <cell r="J329">
            <v>170</v>
          </cell>
          <cell r="K329" t="str">
            <v>6</v>
          </cell>
          <cell r="L329" t="str">
            <v>12</v>
          </cell>
          <cell r="N329" t="str">
            <v>Ind_Study</v>
          </cell>
          <cell r="O329" t="str">
            <v>Startup</v>
          </cell>
          <cell r="P329" t="str">
            <v>Locally</v>
          </cell>
          <cell r="Q329">
            <v>36787</v>
          </cell>
        </row>
        <row r="330">
          <cell r="A330">
            <v>13729</v>
          </cell>
          <cell r="B330" t="str">
            <v>Charter Community School &amp; Extended Day Program</v>
          </cell>
          <cell r="C330" t="str">
            <v>09100900930123</v>
          </cell>
          <cell r="D330" t="str">
            <v>005</v>
          </cell>
          <cell r="E330" t="str">
            <v>A-Active Member</v>
          </cell>
          <cell r="F330" t="str">
            <v>El Dorado Co. Office of Education</v>
          </cell>
          <cell r="G330" t="str">
            <v>Sacramento</v>
          </cell>
          <cell r="H330" t="str">
            <v>ElDorado</v>
          </cell>
          <cell r="J330">
            <v>634</v>
          </cell>
          <cell r="K330" t="str">
            <v>K</v>
          </cell>
          <cell r="L330" t="str">
            <v>12</v>
          </cell>
          <cell r="N330" t="str">
            <v>Combination</v>
          </cell>
          <cell r="O330" t="str">
            <v>Conversion</v>
          </cell>
          <cell r="P330" t="str">
            <v>Locally</v>
          </cell>
          <cell r="Q330">
            <v>34219</v>
          </cell>
        </row>
        <row r="331">
          <cell r="A331">
            <v>13756</v>
          </cell>
          <cell r="B331" t="str">
            <v>Keyes to Learning Charter School</v>
          </cell>
          <cell r="C331" t="str">
            <v>50711346113286</v>
          </cell>
          <cell r="D331" t="str">
            <v>085</v>
          </cell>
          <cell r="E331" t="str">
            <v>A-Active Member</v>
          </cell>
          <cell r="F331" t="str">
            <v>Keyes Union Elementary</v>
          </cell>
          <cell r="G331" t="str">
            <v>Fresno</v>
          </cell>
          <cell r="H331" t="str">
            <v>Stanislaus</v>
          </cell>
          <cell r="J331">
            <v>210</v>
          </cell>
          <cell r="K331" t="str">
            <v>K</v>
          </cell>
          <cell r="L331" t="str">
            <v>12</v>
          </cell>
          <cell r="N331" t="str">
            <v>Ind_Study</v>
          </cell>
          <cell r="O331" t="str">
            <v>Startup</v>
          </cell>
          <cell r="P331" t="str">
            <v>Locally</v>
          </cell>
          <cell r="Q331">
            <v>34851</v>
          </cell>
        </row>
        <row r="332">
          <cell r="A332">
            <v>13757</v>
          </cell>
          <cell r="B332" t="str">
            <v>Academy for Career Education Charter School (ACE)</v>
          </cell>
          <cell r="C332" t="str">
            <v>58727695830120</v>
          </cell>
          <cell r="D332" t="str">
            <v>183</v>
          </cell>
          <cell r="E332" t="str">
            <v>S-Expired Member</v>
          </cell>
          <cell r="F332" t="str">
            <v>Wheatland Union High</v>
          </cell>
          <cell r="G332" t="str">
            <v>Sacramento</v>
          </cell>
          <cell r="H332" t="str">
            <v>Yuba</v>
          </cell>
          <cell r="J332">
            <v>40</v>
          </cell>
          <cell r="K332" t="str">
            <v>9</v>
          </cell>
          <cell r="L332" t="str">
            <v>12</v>
          </cell>
          <cell r="N332" t="str">
            <v>Ind_Study</v>
          </cell>
          <cell r="O332" t="str">
            <v>Conversion</v>
          </cell>
          <cell r="P332" t="str">
            <v>Locally</v>
          </cell>
          <cell r="Q332">
            <v>36395</v>
          </cell>
        </row>
        <row r="333">
          <cell r="A333">
            <v>13758</v>
          </cell>
          <cell r="B333" t="str">
            <v>Maria Montessori Charter Academy</v>
          </cell>
          <cell r="C333" t="str">
            <v>31750850117879</v>
          </cell>
          <cell r="D333" t="str">
            <v>1042</v>
          </cell>
          <cell r="E333" t="str">
            <v>A-Active Member</v>
          </cell>
          <cell r="F333" t="str">
            <v>Rocklin Unified</v>
          </cell>
          <cell r="G333" t="str">
            <v>Sacramento</v>
          </cell>
          <cell r="H333" t="str">
            <v>Placer</v>
          </cell>
          <cell r="J333">
            <v>235</v>
          </cell>
          <cell r="K333" t="str">
            <v>K</v>
          </cell>
          <cell r="L333" t="str">
            <v>8</v>
          </cell>
          <cell r="N333" t="str">
            <v>Site_Based</v>
          </cell>
          <cell r="O333" t="str">
            <v>Startup</v>
          </cell>
          <cell r="P333" t="str">
            <v>Direct</v>
          </cell>
          <cell r="Q333">
            <v>36774</v>
          </cell>
        </row>
        <row r="334">
          <cell r="A334">
            <v>13764</v>
          </cell>
          <cell r="B334" t="str">
            <v>Horizon Charter School</v>
          </cell>
          <cell r="C334" t="str">
            <v>31669513130168</v>
          </cell>
          <cell r="D334" t="str">
            <v>015</v>
          </cell>
          <cell r="E334" t="str">
            <v>A-Active Member</v>
          </cell>
          <cell r="F334" t="str">
            <v>Western Placer Unified</v>
          </cell>
          <cell r="G334" t="str">
            <v>Sacramento</v>
          </cell>
          <cell r="H334" t="str">
            <v>Placer</v>
          </cell>
          <cell r="J334">
            <v>2743</v>
          </cell>
          <cell r="K334" t="str">
            <v>K</v>
          </cell>
          <cell r="L334" t="str">
            <v>12</v>
          </cell>
          <cell r="N334" t="str">
            <v>Ind_Study</v>
          </cell>
          <cell r="O334" t="str">
            <v>Startup</v>
          </cell>
          <cell r="P334" t="str">
            <v>Direct</v>
          </cell>
          <cell r="Q334">
            <v>34151</v>
          </cell>
        </row>
        <row r="335">
          <cell r="A335">
            <v>13765</v>
          </cell>
          <cell r="B335" t="str">
            <v>John C. Fremont Charter School</v>
          </cell>
          <cell r="C335" t="str">
            <v>24657716025654</v>
          </cell>
          <cell r="D335" t="str">
            <v>090</v>
          </cell>
          <cell r="E335" t="str">
            <v>S-Expired Member</v>
          </cell>
          <cell r="F335" t="str">
            <v>Merced City Elementary</v>
          </cell>
          <cell r="G335" t="str">
            <v>Fresno</v>
          </cell>
          <cell r="H335" t="str">
            <v>Merced</v>
          </cell>
          <cell r="J335">
            <v>500</v>
          </cell>
          <cell r="K335" t="str">
            <v>K</v>
          </cell>
          <cell r="L335" t="str">
            <v>5</v>
          </cell>
          <cell r="N335" t="str">
            <v>Site_Based</v>
          </cell>
          <cell r="O335" t="str">
            <v>Conversion</v>
          </cell>
          <cell r="P335" t="str">
            <v>Locally</v>
          </cell>
          <cell r="Q335">
            <v>34939</v>
          </cell>
        </row>
        <row r="336">
          <cell r="A336">
            <v>13767</v>
          </cell>
          <cell r="B336" t="str">
            <v>Nevada City School of the Arts</v>
          </cell>
          <cell r="C336" t="str">
            <v>29102980114330</v>
          </cell>
          <cell r="D336" t="str">
            <v>869</v>
          </cell>
          <cell r="E336" t="str">
            <v>A-Active Member</v>
          </cell>
          <cell r="F336" t="str">
            <v>Nevada Co. Office of Education</v>
          </cell>
          <cell r="G336" t="str">
            <v>Sacramento</v>
          </cell>
          <cell r="H336" t="str">
            <v>Nevada</v>
          </cell>
          <cell r="J336">
            <v>265</v>
          </cell>
          <cell r="K336" t="str">
            <v>K</v>
          </cell>
          <cell r="L336" t="str">
            <v>8</v>
          </cell>
          <cell r="N336" t="str">
            <v>Site_Based</v>
          </cell>
          <cell r="O336" t="str">
            <v>Startup</v>
          </cell>
          <cell r="P336" t="str">
            <v>Locally</v>
          </cell>
          <cell r="Q336">
            <v>39314</v>
          </cell>
        </row>
        <row r="337">
          <cell r="A337">
            <v>13768</v>
          </cell>
          <cell r="B337" t="str">
            <v>Bowling Green Charter</v>
          </cell>
          <cell r="C337" t="str">
            <v>34674396033799</v>
          </cell>
          <cell r="D337" t="str">
            <v>018</v>
          </cell>
          <cell r="E337" t="str">
            <v>X-Declined Membership</v>
          </cell>
          <cell r="F337" t="str">
            <v>Sacramento City Unified</v>
          </cell>
          <cell r="G337" t="str">
            <v>Sacramento</v>
          </cell>
          <cell r="H337" t="str">
            <v>Sacramento</v>
          </cell>
          <cell r="J337">
            <v>407</v>
          </cell>
          <cell r="K337" t="str">
            <v>K</v>
          </cell>
          <cell r="L337" t="str">
            <v>6</v>
          </cell>
          <cell r="N337" t="str">
            <v>Site_Based</v>
          </cell>
          <cell r="O337" t="str">
            <v>Conversion</v>
          </cell>
          <cell r="P337" t="str">
            <v>Locally</v>
          </cell>
          <cell r="Q337">
            <v>34151</v>
          </cell>
        </row>
        <row r="338">
          <cell r="A338">
            <v>13769</v>
          </cell>
          <cell r="B338" t="str">
            <v>John Muir Charter School</v>
          </cell>
          <cell r="C338" t="str">
            <v>29102982930147</v>
          </cell>
          <cell r="D338" t="str">
            <v>255</v>
          </cell>
          <cell r="E338" t="str">
            <v>A-Active Member</v>
          </cell>
          <cell r="F338" t="str">
            <v>Nevada Co. Office of Education</v>
          </cell>
          <cell r="G338" t="str">
            <v>Sacramento</v>
          </cell>
          <cell r="H338" t="str">
            <v>Sacramento</v>
          </cell>
          <cell r="J338">
            <v>1800</v>
          </cell>
          <cell r="K338" t="str">
            <v>9</v>
          </cell>
          <cell r="L338" t="str">
            <v>12</v>
          </cell>
          <cell r="N338" t="str">
            <v>Site_Based</v>
          </cell>
          <cell r="O338" t="str">
            <v>Startup</v>
          </cell>
          <cell r="P338" t="str">
            <v>Direct</v>
          </cell>
          <cell r="Q338">
            <v>36374</v>
          </cell>
        </row>
        <row r="339">
          <cell r="A339">
            <v>13771</v>
          </cell>
          <cell r="B339" t="str">
            <v>Joe Serna Jr. Charter School</v>
          </cell>
          <cell r="C339" t="str">
            <v>39685856117675</v>
          </cell>
          <cell r="D339" t="str">
            <v>288</v>
          </cell>
          <cell r="E339" t="str">
            <v>S-Expired Member</v>
          </cell>
          <cell r="F339" t="str">
            <v>Lodi Unified</v>
          </cell>
          <cell r="G339" t="str">
            <v>Sacramento</v>
          </cell>
          <cell r="H339" t="str">
            <v>SanJoaquin</v>
          </cell>
          <cell r="J339">
            <v>300</v>
          </cell>
          <cell r="K339" t="str">
            <v>K</v>
          </cell>
          <cell r="L339" t="str">
            <v>8</v>
          </cell>
          <cell r="N339" t="str">
            <v>Site_Based</v>
          </cell>
          <cell r="O339" t="str">
            <v>Startup</v>
          </cell>
          <cell r="P339" t="str">
            <v>Locally</v>
          </cell>
          <cell r="Q339">
            <v>36774</v>
          </cell>
        </row>
        <row r="340">
          <cell r="A340">
            <v>13773</v>
          </cell>
          <cell r="B340" t="str">
            <v>Elk Grove Charter School</v>
          </cell>
          <cell r="C340" t="str">
            <v>34673146112254</v>
          </cell>
          <cell r="D340" t="str">
            <v>027</v>
          </cell>
          <cell r="E340" t="str">
            <v>P-Prospect Member</v>
          </cell>
          <cell r="F340" t="str">
            <v>Elk Grove Unified</v>
          </cell>
          <cell r="G340" t="str">
            <v>Sacramento</v>
          </cell>
          <cell r="H340" t="str">
            <v>Sacramento</v>
          </cell>
          <cell r="J340">
            <v>350</v>
          </cell>
          <cell r="K340" t="str">
            <v>7</v>
          </cell>
          <cell r="L340" t="str">
            <v>12</v>
          </cell>
          <cell r="N340" t="str">
            <v>Combination</v>
          </cell>
          <cell r="O340" t="str">
            <v>Startup</v>
          </cell>
          <cell r="P340" t="str">
            <v>Locally</v>
          </cell>
          <cell r="Q340">
            <v>36434</v>
          </cell>
        </row>
        <row r="341">
          <cell r="A341">
            <v>13774</v>
          </cell>
          <cell r="B341" t="str">
            <v>Sunset Charter School</v>
          </cell>
          <cell r="C341" t="str">
            <v>10621666088942</v>
          </cell>
          <cell r="D341" t="str">
            <v>194</v>
          </cell>
          <cell r="E341" t="str">
            <v>P-Prospect Member</v>
          </cell>
          <cell r="F341" t="str">
            <v>Fresno Unified</v>
          </cell>
          <cell r="G341" t="str">
            <v>Fresno</v>
          </cell>
          <cell r="H341" t="str">
            <v>Fresno</v>
          </cell>
          <cell r="J341">
            <v>275</v>
          </cell>
          <cell r="K341" t="str">
            <v>K</v>
          </cell>
          <cell r="L341" t="str">
            <v>8</v>
          </cell>
          <cell r="N341" t="str">
            <v>Site_Based</v>
          </cell>
          <cell r="O341" t="str">
            <v>Conversion</v>
          </cell>
          <cell r="P341" t="str">
            <v>Locally</v>
          </cell>
          <cell r="Q341">
            <v>36395</v>
          </cell>
        </row>
        <row r="342">
          <cell r="A342">
            <v>13775</v>
          </cell>
          <cell r="B342" t="str">
            <v>Monarch Learning Center</v>
          </cell>
          <cell r="C342" t="str">
            <v>45701106117931</v>
          </cell>
          <cell r="D342" t="str">
            <v>307</v>
          </cell>
          <cell r="E342" t="str">
            <v>A-Active Member</v>
          </cell>
          <cell r="F342" t="str">
            <v>Redding Elementary</v>
          </cell>
          <cell r="G342" t="str">
            <v>Sacramento</v>
          </cell>
          <cell r="H342" t="str">
            <v>Shasta</v>
          </cell>
          <cell r="J342">
            <v>125</v>
          </cell>
          <cell r="K342" t="str">
            <v>K</v>
          </cell>
          <cell r="L342" t="str">
            <v>8</v>
          </cell>
          <cell r="N342" t="str">
            <v>Site_Based</v>
          </cell>
          <cell r="O342" t="str">
            <v>Startup</v>
          </cell>
          <cell r="P342" t="str">
            <v>Direct</v>
          </cell>
          <cell r="Q342">
            <v>36772</v>
          </cell>
        </row>
        <row r="343">
          <cell r="A343">
            <v>13776</v>
          </cell>
          <cell r="B343" t="str">
            <v>Denair Charter Academy</v>
          </cell>
          <cell r="C343" t="str">
            <v>50710685030267</v>
          </cell>
          <cell r="D343" t="str">
            <v>357</v>
          </cell>
          <cell r="E343" t="str">
            <v>A-Active Member</v>
          </cell>
          <cell r="F343" t="str">
            <v>Denair Unified</v>
          </cell>
          <cell r="G343" t="str">
            <v>Fresno</v>
          </cell>
          <cell r="H343" t="str">
            <v>Stanislaus</v>
          </cell>
          <cell r="J343">
            <v>250</v>
          </cell>
          <cell r="K343" t="str">
            <v>K</v>
          </cell>
          <cell r="L343" t="str">
            <v>12</v>
          </cell>
          <cell r="N343" t="str">
            <v>Ind_Study</v>
          </cell>
          <cell r="O343" t="str">
            <v>Startup</v>
          </cell>
          <cell r="P343" t="str">
            <v>Locally</v>
          </cell>
          <cell r="Q343">
            <v>37130</v>
          </cell>
        </row>
        <row r="344">
          <cell r="A344">
            <v>13777</v>
          </cell>
          <cell r="B344" t="str">
            <v>Sierra Charter School</v>
          </cell>
          <cell r="C344" t="str">
            <v>10621660114355</v>
          </cell>
          <cell r="D344" t="str">
            <v>898</v>
          </cell>
          <cell r="E344" t="str">
            <v>A-Active Member</v>
          </cell>
          <cell r="F344" t="str">
            <v>Fresno Unified</v>
          </cell>
          <cell r="G344" t="str">
            <v>Fresno</v>
          </cell>
          <cell r="H344" t="str">
            <v>Fresno</v>
          </cell>
          <cell r="J344">
            <v>700</v>
          </cell>
          <cell r="K344" t="str">
            <v>K</v>
          </cell>
          <cell r="L344" t="str">
            <v>12</v>
          </cell>
          <cell r="N344" t="str">
            <v>Ind_Study</v>
          </cell>
          <cell r="O344" t="str">
            <v>Startup</v>
          </cell>
          <cell r="P344" t="str">
            <v>Direct</v>
          </cell>
          <cell r="Q344">
            <v>39314</v>
          </cell>
        </row>
        <row r="345">
          <cell r="A345">
            <v>13780</v>
          </cell>
          <cell r="B345" t="str">
            <v>Nevada City Home Study Charter School</v>
          </cell>
          <cell r="C345" t="str">
            <v>29663406112593</v>
          </cell>
          <cell r="D345" t="str">
            <v>069</v>
          </cell>
          <cell r="E345" t="str">
            <v>S-Expired Member</v>
          </cell>
          <cell r="F345" t="str">
            <v>Nevada City Elementary</v>
          </cell>
          <cell r="G345" t="str">
            <v>Sacramento</v>
          </cell>
          <cell r="H345" t="str">
            <v>Nevada</v>
          </cell>
          <cell r="J345">
            <v>38</v>
          </cell>
          <cell r="K345" t="str">
            <v>K</v>
          </cell>
          <cell r="L345" t="str">
            <v>8</v>
          </cell>
          <cell r="N345" t="str">
            <v>Combination</v>
          </cell>
          <cell r="O345" t="str">
            <v>Conversion</v>
          </cell>
          <cell r="P345" t="str">
            <v>Locally</v>
          </cell>
          <cell r="Q345">
            <v>34621</v>
          </cell>
        </row>
        <row r="346">
          <cell r="A346">
            <v>13781</v>
          </cell>
          <cell r="B346" t="str">
            <v>Delta Charter School - Tracy</v>
          </cell>
          <cell r="C346" t="str">
            <v>39686276119309</v>
          </cell>
          <cell r="D346" t="str">
            <v>393</v>
          </cell>
          <cell r="E346" t="str">
            <v>A-Active Member</v>
          </cell>
          <cell r="F346" t="str">
            <v>New Jerusalem Elementary</v>
          </cell>
          <cell r="G346" t="str">
            <v>Sacramento</v>
          </cell>
          <cell r="H346" t="str">
            <v>SanJoaquin</v>
          </cell>
          <cell r="J346">
            <v>490</v>
          </cell>
          <cell r="K346" t="str">
            <v>K</v>
          </cell>
          <cell r="L346" t="str">
            <v>12</v>
          </cell>
          <cell r="N346" t="str">
            <v>Ind_Study</v>
          </cell>
          <cell r="O346" t="str">
            <v>Startup</v>
          </cell>
          <cell r="P346" t="str">
            <v>Direct</v>
          </cell>
          <cell r="Q346">
            <v>37130</v>
          </cell>
        </row>
        <row r="347">
          <cell r="A347">
            <v>13782</v>
          </cell>
          <cell r="B347" t="str">
            <v>Children's Community Charter School</v>
          </cell>
          <cell r="C347" t="str">
            <v>04615316113765</v>
          </cell>
          <cell r="D347" t="str">
            <v>094</v>
          </cell>
          <cell r="E347" t="str">
            <v>A-Active Member</v>
          </cell>
          <cell r="F347" t="str">
            <v>Paradise Unified</v>
          </cell>
          <cell r="G347" t="str">
            <v>Sacramento</v>
          </cell>
          <cell r="H347" t="str">
            <v>Butte</v>
          </cell>
          <cell r="J347">
            <v>222</v>
          </cell>
          <cell r="K347" t="str">
            <v>K</v>
          </cell>
          <cell r="L347" t="str">
            <v>8</v>
          </cell>
          <cell r="N347" t="str">
            <v>Site_Based</v>
          </cell>
          <cell r="O347" t="str">
            <v>Startup</v>
          </cell>
          <cell r="P347" t="str">
            <v>Locally</v>
          </cell>
          <cell r="Q347">
            <v>35312</v>
          </cell>
        </row>
        <row r="348">
          <cell r="A348">
            <v>13783</v>
          </cell>
          <cell r="B348" t="str">
            <v>Chico Country Day School</v>
          </cell>
          <cell r="C348" t="str">
            <v>04614246113773</v>
          </cell>
          <cell r="D348" t="str">
            <v>112</v>
          </cell>
          <cell r="E348" t="str">
            <v>A-Active Member</v>
          </cell>
          <cell r="F348" t="str">
            <v>Chico Unified</v>
          </cell>
          <cell r="G348" t="str">
            <v>Sacramento</v>
          </cell>
          <cell r="H348" t="str">
            <v>Butte</v>
          </cell>
          <cell r="J348">
            <v>540</v>
          </cell>
          <cell r="K348" t="str">
            <v>K</v>
          </cell>
          <cell r="L348" t="str">
            <v>8</v>
          </cell>
          <cell r="N348" t="str">
            <v>Site_Based</v>
          </cell>
          <cell r="O348" t="str">
            <v>Startup</v>
          </cell>
          <cell r="P348" t="str">
            <v>Direct</v>
          </cell>
          <cell r="Q348">
            <v>35311</v>
          </cell>
        </row>
        <row r="349">
          <cell r="A349">
            <v>13784</v>
          </cell>
          <cell r="B349" t="str">
            <v>North Woods Discovery School</v>
          </cell>
          <cell r="C349" t="str">
            <v>45752676117840</v>
          </cell>
          <cell r="D349" t="str">
            <v>292</v>
          </cell>
          <cell r="E349" t="str">
            <v>S-Expired Member</v>
          </cell>
          <cell r="F349" t="str">
            <v>Gateway Unified</v>
          </cell>
          <cell r="G349" t="str">
            <v>Sacramento</v>
          </cell>
          <cell r="H349" t="str">
            <v>Shasta</v>
          </cell>
          <cell r="J349">
            <v>210</v>
          </cell>
          <cell r="K349" t="str">
            <v>K</v>
          </cell>
          <cell r="L349" t="str">
            <v>8</v>
          </cell>
          <cell r="N349" t="str">
            <v>Site_Based</v>
          </cell>
          <cell r="O349" t="str">
            <v>Startup</v>
          </cell>
          <cell r="P349" t="str">
            <v>Direct</v>
          </cell>
          <cell r="Q349">
            <v>37126</v>
          </cell>
        </row>
        <row r="350">
          <cell r="A350">
            <v>13785</v>
          </cell>
          <cell r="B350" t="str">
            <v>Choices Charter School</v>
          </cell>
          <cell r="C350" t="str">
            <v>34674473430758</v>
          </cell>
          <cell r="D350" t="str">
            <v>275</v>
          </cell>
          <cell r="E350" t="str">
            <v>S-Expired Member</v>
          </cell>
          <cell r="F350" t="str">
            <v>San Juan Unified</v>
          </cell>
          <cell r="G350" t="str">
            <v>Sacramento</v>
          </cell>
          <cell r="H350" t="str">
            <v>Sacramento</v>
          </cell>
          <cell r="J350">
            <v>260</v>
          </cell>
          <cell r="K350" t="str">
            <v>7</v>
          </cell>
          <cell r="L350" t="str">
            <v>12</v>
          </cell>
          <cell r="N350" t="str">
            <v>Ind_Study</v>
          </cell>
          <cell r="O350" t="str">
            <v>Startup</v>
          </cell>
          <cell r="P350" t="str">
            <v>Locally</v>
          </cell>
          <cell r="Q350">
            <v>36410</v>
          </cell>
        </row>
        <row r="351">
          <cell r="A351">
            <v>13788</v>
          </cell>
          <cell r="B351" t="str">
            <v>Paradise Charter Middle School</v>
          </cell>
          <cell r="C351" t="str">
            <v>04615316112999</v>
          </cell>
          <cell r="D351" t="str">
            <v>079</v>
          </cell>
          <cell r="E351" t="str">
            <v>A-Active Member</v>
          </cell>
          <cell r="F351" t="str">
            <v>Paradise Unified</v>
          </cell>
          <cell r="G351" t="str">
            <v>Sacramento</v>
          </cell>
          <cell r="H351" t="str">
            <v>Butte</v>
          </cell>
          <cell r="J351">
            <v>108</v>
          </cell>
          <cell r="K351" t="str">
            <v>6</v>
          </cell>
          <cell r="L351" t="str">
            <v>8</v>
          </cell>
          <cell r="N351" t="str">
            <v>Site_Based</v>
          </cell>
          <cell r="O351" t="str">
            <v>Startup</v>
          </cell>
          <cell r="P351" t="str">
            <v>Locally</v>
          </cell>
          <cell r="Q351">
            <v>34941</v>
          </cell>
        </row>
        <row r="352">
          <cell r="A352">
            <v>13789</v>
          </cell>
          <cell r="B352" t="str">
            <v>W.E.B. DuBois Charter School</v>
          </cell>
          <cell r="C352" t="str">
            <v>10621741030774</v>
          </cell>
          <cell r="D352" t="str">
            <v>270</v>
          </cell>
          <cell r="E352" t="str">
            <v>A-Active Member</v>
          </cell>
          <cell r="F352" t="str">
            <v>West Fresno Elementary</v>
          </cell>
          <cell r="G352" t="str">
            <v>Fresno</v>
          </cell>
          <cell r="H352" t="str">
            <v>Fresno</v>
          </cell>
          <cell r="J352">
            <v>353</v>
          </cell>
          <cell r="K352" t="str">
            <v>K</v>
          </cell>
          <cell r="L352" t="str">
            <v>12</v>
          </cell>
          <cell r="N352" t="str">
            <v>Combination</v>
          </cell>
          <cell r="O352" t="str">
            <v>Startup</v>
          </cell>
          <cell r="P352" t="str">
            <v>Direct</v>
          </cell>
          <cell r="Q352">
            <v>36543</v>
          </cell>
        </row>
        <row r="353">
          <cell r="A353">
            <v>13790</v>
          </cell>
          <cell r="B353" t="str">
            <v>Stellar Secondary Charter High School</v>
          </cell>
          <cell r="C353" t="str">
            <v>45701104530341</v>
          </cell>
          <cell r="D353" t="str">
            <v>490</v>
          </cell>
          <cell r="E353" t="str">
            <v>P-Prospect Member</v>
          </cell>
          <cell r="F353" t="str">
            <v>Redding Elementary</v>
          </cell>
          <cell r="G353" t="str">
            <v>Sacramento</v>
          </cell>
          <cell r="H353" t="str">
            <v>Shasta</v>
          </cell>
          <cell r="J353">
            <v>85</v>
          </cell>
          <cell r="K353" t="str">
            <v>9</v>
          </cell>
          <cell r="L353" t="str">
            <v>12</v>
          </cell>
          <cell r="N353" t="str">
            <v>Ind_Study</v>
          </cell>
          <cell r="O353" t="str">
            <v>Startup</v>
          </cell>
          <cell r="P353" t="str">
            <v>Locally</v>
          </cell>
          <cell r="Q353">
            <v>37494</v>
          </cell>
        </row>
        <row r="354">
          <cell r="A354">
            <v>13791</v>
          </cell>
          <cell r="B354" t="str">
            <v>eScholar Academy</v>
          </cell>
          <cell r="C354" t="str">
            <v>52716056119671</v>
          </cell>
          <cell r="D354" t="str">
            <v>430</v>
          </cell>
          <cell r="E354" t="str">
            <v>A-Active Member</v>
          </cell>
          <cell r="F354" t="str">
            <v>Mineral Elementary</v>
          </cell>
          <cell r="G354" t="str">
            <v>Sacramento</v>
          </cell>
          <cell r="H354" t="str">
            <v>Tehama</v>
          </cell>
          <cell r="J354">
            <v>100</v>
          </cell>
          <cell r="K354" t="str">
            <v>K</v>
          </cell>
          <cell r="L354" t="str">
            <v>12</v>
          </cell>
          <cell r="N354" t="str">
            <v>Combination</v>
          </cell>
          <cell r="O354" t="str">
            <v>Startup</v>
          </cell>
          <cell r="P354" t="str">
            <v>Locally</v>
          </cell>
          <cell r="Q354">
            <v>37859</v>
          </cell>
        </row>
        <row r="355">
          <cell r="A355">
            <v>13793</v>
          </cell>
          <cell r="B355" t="str">
            <v>Golden Valley Charter School of Sacramento</v>
          </cell>
          <cell r="C355" t="str">
            <v>34674470114983</v>
          </cell>
          <cell r="D355" t="str">
            <v>946</v>
          </cell>
          <cell r="E355" t="str">
            <v>A-Active Member</v>
          </cell>
          <cell r="F355" t="str">
            <v>San Juan Unified</v>
          </cell>
          <cell r="G355" t="str">
            <v>Sacramento</v>
          </cell>
          <cell r="H355" t="str">
            <v>Sacramento</v>
          </cell>
          <cell r="J355">
            <v>245</v>
          </cell>
          <cell r="K355" t="str">
            <v>K</v>
          </cell>
          <cell r="L355" t="str">
            <v>8</v>
          </cell>
          <cell r="N355" t="str">
            <v>Site_Based</v>
          </cell>
          <cell r="O355" t="str">
            <v>Startup</v>
          </cell>
          <cell r="P355" t="str">
            <v>Locally</v>
          </cell>
          <cell r="Q355">
            <v>39264</v>
          </cell>
        </row>
        <row r="356">
          <cell r="A356">
            <v>13794</v>
          </cell>
          <cell r="B356" t="str">
            <v>Twin Rivers Charter School</v>
          </cell>
          <cell r="C356" t="str">
            <v>51714640107318</v>
          </cell>
          <cell r="D356" t="str">
            <v>639</v>
          </cell>
          <cell r="E356" t="str">
            <v>A-Active Member</v>
          </cell>
          <cell r="F356" t="str">
            <v>Yuba City Unified</v>
          </cell>
          <cell r="G356" t="str">
            <v>Sacramento</v>
          </cell>
          <cell r="H356" t="str">
            <v>Sutter</v>
          </cell>
          <cell r="J356">
            <v>252</v>
          </cell>
          <cell r="K356" t="str">
            <v>K</v>
          </cell>
          <cell r="L356" t="str">
            <v>8</v>
          </cell>
          <cell r="N356" t="str">
            <v>Site_Based</v>
          </cell>
          <cell r="O356" t="str">
            <v>Startup</v>
          </cell>
          <cell r="P356" t="str">
            <v>Direct</v>
          </cell>
          <cell r="Q356">
            <v>38229</v>
          </cell>
        </row>
        <row r="357">
          <cell r="A357">
            <v>13795</v>
          </cell>
          <cell r="B357" t="str">
            <v>Glacier High School Charter</v>
          </cell>
          <cell r="C357" t="str">
            <v>20764142030237</v>
          </cell>
          <cell r="D357" t="str">
            <v>479</v>
          </cell>
          <cell r="E357" t="str">
            <v>A-Active Member</v>
          </cell>
          <cell r="F357" t="str">
            <v>Yosemite Unified</v>
          </cell>
          <cell r="G357" t="str">
            <v>Fresno</v>
          </cell>
          <cell r="H357" t="str">
            <v>Madera</v>
          </cell>
          <cell r="J357">
            <v>105</v>
          </cell>
          <cell r="K357" t="str">
            <v>9</v>
          </cell>
          <cell r="L357" t="str">
            <v>12</v>
          </cell>
          <cell r="N357" t="str">
            <v>Ind_Study</v>
          </cell>
          <cell r="O357" t="str">
            <v>Startup</v>
          </cell>
          <cell r="P357" t="str">
            <v>Direct</v>
          </cell>
          <cell r="Q357">
            <v>37487</v>
          </cell>
        </row>
        <row r="358">
          <cell r="A358">
            <v>13796</v>
          </cell>
          <cell r="B358" t="str">
            <v>Forest Charter School</v>
          </cell>
          <cell r="C358" t="str">
            <v>29102980114306</v>
          </cell>
          <cell r="D358" t="str">
            <v>872</v>
          </cell>
          <cell r="E358" t="str">
            <v>A-Active Member</v>
          </cell>
          <cell r="F358" t="str">
            <v>nevada Co. Office of Education</v>
          </cell>
          <cell r="G358" t="str">
            <v>Sacramento</v>
          </cell>
          <cell r="H358" t="str">
            <v>Nevada</v>
          </cell>
          <cell r="J358">
            <v>620</v>
          </cell>
          <cell r="K358" t="str">
            <v>K</v>
          </cell>
          <cell r="L358" t="str">
            <v>12</v>
          </cell>
          <cell r="N358" t="str">
            <v>Ind_Study</v>
          </cell>
          <cell r="O358" t="str">
            <v>Startup</v>
          </cell>
          <cell r="P358" t="str">
            <v>Locally</v>
          </cell>
          <cell r="Q358">
            <v>39310</v>
          </cell>
        </row>
        <row r="359">
          <cell r="A359">
            <v>13798</v>
          </cell>
          <cell r="B359" t="str">
            <v>Union Hill Charter Home School</v>
          </cell>
          <cell r="C359" t="str">
            <v>29664076113088</v>
          </cell>
          <cell r="D359" t="str">
            <v>082</v>
          </cell>
          <cell r="E359" t="str">
            <v>P-Prospect Member</v>
          </cell>
          <cell r="F359" t="str">
            <v>Union Hill Elementary</v>
          </cell>
          <cell r="G359" t="str">
            <v>Sacramento</v>
          </cell>
          <cell r="H359" t="str">
            <v>Nevada</v>
          </cell>
          <cell r="J359">
            <v>17</v>
          </cell>
          <cell r="K359" t="str">
            <v>K</v>
          </cell>
          <cell r="L359" t="str">
            <v>8</v>
          </cell>
          <cell r="N359" t="str">
            <v>Ind_Study</v>
          </cell>
          <cell r="O359" t="str">
            <v>Startup</v>
          </cell>
          <cell r="P359" t="str">
            <v>Locally</v>
          </cell>
          <cell r="Q359">
            <v>34934</v>
          </cell>
        </row>
        <row r="360">
          <cell r="A360">
            <v>14600</v>
          </cell>
          <cell r="B360" t="str">
            <v>California Virtual Academy @ San Diego</v>
          </cell>
          <cell r="C360" t="str">
            <v>37684036120893</v>
          </cell>
          <cell r="D360" t="str">
            <v>493</v>
          </cell>
          <cell r="E360" t="str">
            <v>A-Active Member</v>
          </cell>
          <cell r="F360" t="str">
            <v>Spencer Valley Elementary</v>
          </cell>
          <cell r="G360" t="str">
            <v>SanDiego</v>
          </cell>
          <cell r="H360" t="str">
            <v>SanDiego</v>
          </cell>
          <cell r="J360">
            <v>1966</v>
          </cell>
          <cell r="K360" t="str">
            <v>K</v>
          </cell>
          <cell r="L360" t="str">
            <v>12</v>
          </cell>
          <cell r="N360" t="str">
            <v>Ind_Study</v>
          </cell>
          <cell r="O360" t="str">
            <v>Startup</v>
          </cell>
          <cell r="P360" t="str">
            <v>Direct</v>
          </cell>
          <cell r="Q360">
            <v>37508</v>
          </cell>
        </row>
        <row r="361">
          <cell r="A361">
            <v>14601</v>
          </cell>
          <cell r="B361" t="str">
            <v>Feaster Charter School</v>
          </cell>
          <cell r="C361" t="str">
            <v>37680236037956</v>
          </cell>
          <cell r="D361" t="str">
            <v>121</v>
          </cell>
          <cell r="E361" t="str">
            <v>A-Active Member</v>
          </cell>
          <cell r="F361" t="str">
            <v>Chula Vista Elementary</v>
          </cell>
          <cell r="G361" t="str">
            <v>SanDiego</v>
          </cell>
          <cell r="H361" t="str">
            <v>SanDiego</v>
          </cell>
          <cell r="J361">
            <v>900</v>
          </cell>
          <cell r="K361" t="str">
            <v>K</v>
          </cell>
          <cell r="L361" t="str">
            <v>6</v>
          </cell>
          <cell r="N361" t="str">
            <v>Site_Based</v>
          </cell>
          <cell r="O361" t="str">
            <v>Conversion</v>
          </cell>
          <cell r="P361" t="str">
            <v>Direct</v>
          </cell>
          <cell r="Q361">
            <v>35674</v>
          </cell>
        </row>
        <row r="362">
          <cell r="A362">
            <v>14603</v>
          </cell>
          <cell r="B362" t="str">
            <v>KIPP Adelante Preparatory Academy</v>
          </cell>
          <cell r="C362" t="str">
            <v>37683380101345</v>
          </cell>
          <cell r="D362" t="str">
            <v>550</v>
          </cell>
          <cell r="E362" t="str">
            <v>A-Active Member</v>
          </cell>
          <cell r="F362" t="str">
            <v>San Diego City Unified</v>
          </cell>
          <cell r="G362" t="str">
            <v>SanDiego</v>
          </cell>
          <cell r="H362" t="str">
            <v>SanDiego</v>
          </cell>
          <cell r="J362">
            <v>360</v>
          </cell>
          <cell r="K362" t="str">
            <v>5</v>
          </cell>
          <cell r="L362" t="str">
            <v>8</v>
          </cell>
          <cell r="N362" t="str">
            <v>Site_Based</v>
          </cell>
          <cell r="O362" t="str">
            <v>Startup</v>
          </cell>
          <cell r="P362" t="str">
            <v>Direct</v>
          </cell>
          <cell r="Q362">
            <v>37851</v>
          </cell>
        </row>
        <row r="363">
          <cell r="A363">
            <v>14643</v>
          </cell>
          <cell r="B363" t="str">
            <v>Ánimo South Los Angeles Charter High School</v>
          </cell>
          <cell r="C363" t="str">
            <v>19647330102434</v>
          </cell>
          <cell r="D363" t="str">
            <v>602</v>
          </cell>
          <cell r="E363" t="str">
            <v>A-Active Member</v>
          </cell>
          <cell r="F363" t="str">
            <v>Los Angeles Unified</v>
          </cell>
          <cell r="G363" t="str">
            <v>Los_Angeles</v>
          </cell>
          <cell r="H363" t="str">
            <v>LosAngeles</v>
          </cell>
          <cell r="J363">
            <v>140</v>
          </cell>
          <cell r="K363" t="str">
            <v>9</v>
          </cell>
          <cell r="L363" t="str">
            <v>9</v>
          </cell>
          <cell r="N363" t="str">
            <v>Site_Based</v>
          </cell>
          <cell r="O363" t="str">
            <v>Startup</v>
          </cell>
          <cell r="P363" t="str">
            <v>Direct</v>
          </cell>
          <cell r="Q363">
            <v>38237</v>
          </cell>
        </row>
        <row r="364">
          <cell r="A364">
            <v>14688</v>
          </cell>
          <cell r="B364" t="str">
            <v>Sacramento High School</v>
          </cell>
          <cell r="C364" t="str">
            <v>34674390102038</v>
          </cell>
          <cell r="D364" t="str">
            <v>596</v>
          </cell>
          <cell r="E364" t="str">
            <v>A-Active Member</v>
          </cell>
          <cell r="F364" t="str">
            <v>Sacramento City Unified</v>
          </cell>
          <cell r="G364" t="str">
            <v>Sacramento</v>
          </cell>
          <cell r="H364" t="str">
            <v>Sacramento</v>
          </cell>
          <cell r="J364">
            <v>968</v>
          </cell>
          <cell r="K364" t="str">
            <v>9</v>
          </cell>
          <cell r="L364" t="str">
            <v>12</v>
          </cell>
          <cell r="N364" t="str">
            <v>Site_Based</v>
          </cell>
          <cell r="O364" t="str">
            <v>Startup</v>
          </cell>
          <cell r="P364" t="str">
            <v>Direct</v>
          </cell>
          <cell r="Q364">
            <v>37866</v>
          </cell>
        </row>
        <row r="365">
          <cell r="A365">
            <v>14690</v>
          </cell>
          <cell r="B365" t="str">
            <v>Millennium High Charter School</v>
          </cell>
          <cell r="C365" t="str">
            <v>39754990102392</v>
          </cell>
          <cell r="D365" t="str">
            <v>606</v>
          </cell>
          <cell r="E365" t="str">
            <v>A-Active Member</v>
          </cell>
          <cell r="F365" t="str">
            <v>Tracy Joint Unified</v>
          </cell>
          <cell r="G365" t="str">
            <v>Sacramento</v>
          </cell>
          <cell r="H365" t="str">
            <v>SanJoaquin</v>
          </cell>
          <cell r="J365">
            <v>295</v>
          </cell>
          <cell r="K365" t="str">
            <v>9</v>
          </cell>
          <cell r="L365" t="str">
            <v>12</v>
          </cell>
          <cell r="N365" t="str">
            <v>Site_Based</v>
          </cell>
          <cell r="O365" t="str">
            <v>Startup</v>
          </cell>
          <cell r="P365" t="str">
            <v>Direct</v>
          </cell>
          <cell r="Q365">
            <v>38203</v>
          </cell>
        </row>
        <row r="366">
          <cell r="A366">
            <v>14692</v>
          </cell>
          <cell r="B366" t="str">
            <v>Milagro Charter School</v>
          </cell>
          <cell r="C366" t="str">
            <v>19647330102426</v>
          </cell>
          <cell r="D366" t="str">
            <v>600</v>
          </cell>
          <cell r="E366" t="str">
            <v>A-Active Member</v>
          </cell>
          <cell r="F366" t="str">
            <v>Los Angeles Unified</v>
          </cell>
          <cell r="G366" t="str">
            <v>Los_Angeles</v>
          </cell>
          <cell r="H366" t="str">
            <v>LosAngeles</v>
          </cell>
          <cell r="J366">
            <v>264</v>
          </cell>
          <cell r="K366" t="str">
            <v>K</v>
          </cell>
          <cell r="L366" t="str">
            <v>5</v>
          </cell>
          <cell r="N366" t="str">
            <v>Site_Based</v>
          </cell>
          <cell r="O366" t="str">
            <v>Startup</v>
          </cell>
          <cell r="P366" t="str">
            <v>Direct</v>
          </cell>
          <cell r="Q366">
            <v>38231</v>
          </cell>
        </row>
        <row r="367">
          <cell r="A367">
            <v>14693</v>
          </cell>
          <cell r="B367" t="str">
            <v>Today's Fresh Start Charter School</v>
          </cell>
          <cell r="C367" t="str">
            <v>19767370102020</v>
          </cell>
          <cell r="D367" t="str">
            <v>597</v>
          </cell>
          <cell r="E367" t="str">
            <v>A-Active Member</v>
          </cell>
          <cell r="F367" t="str">
            <v>SBE- Today's Fresh Start Charter</v>
          </cell>
          <cell r="G367" t="str">
            <v>Los_Angeles</v>
          </cell>
          <cell r="H367" t="str">
            <v>LosAngeles</v>
          </cell>
          <cell r="J367">
            <v>537</v>
          </cell>
          <cell r="K367" t="str">
            <v>K</v>
          </cell>
          <cell r="L367" t="str">
            <v>8</v>
          </cell>
          <cell r="N367" t="str">
            <v>Site_Based</v>
          </cell>
          <cell r="O367" t="str">
            <v>Startup</v>
          </cell>
          <cell r="P367" t="str">
            <v>Direct</v>
          </cell>
          <cell r="Q367">
            <v>37873</v>
          </cell>
        </row>
        <row r="368">
          <cell r="A368">
            <v>14694</v>
          </cell>
          <cell r="B368" t="str">
            <v>Pine Mountain Learning Center</v>
          </cell>
          <cell r="C368" t="str">
            <v>15751680102111</v>
          </cell>
          <cell r="D368" t="str">
            <v>593</v>
          </cell>
          <cell r="E368" t="str">
            <v>A-Active Member</v>
          </cell>
          <cell r="F368" t="str">
            <v>El Tejon Unified</v>
          </cell>
          <cell r="G368" t="str">
            <v>Los_Angeles</v>
          </cell>
          <cell r="H368" t="str">
            <v>Kern</v>
          </cell>
          <cell r="J368">
            <v>88</v>
          </cell>
          <cell r="K368" t="str">
            <v>K</v>
          </cell>
          <cell r="L368" t="str">
            <v>6</v>
          </cell>
          <cell r="N368" t="str">
            <v>Site_Based</v>
          </cell>
          <cell r="O368" t="str">
            <v>Startup</v>
          </cell>
          <cell r="P368" t="str">
            <v>Locally</v>
          </cell>
          <cell r="Q368">
            <v>37893</v>
          </cell>
        </row>
        <row r="369">
          <cell r="A369">
            <v>14714</v>
          </cell>
          <cell r="B369" t="str">
            <v>Academy for Academic Excellence</v>
          </cell>
          <cell r="C369" t="str">
            <v>36750773631207</v>
          </cell>
          <cell r="D369" t="str">
            <v>127</v>
          </cell>
          <cell r="E369" t="str">
            <v>A-Active Member</v>
          </cell>
          <cell r="F369" t="str">
            <v>Apple Valley Unified</v>
          </cell>
          <cell r="G369" t="str">
            <v>Inland_Empire</v>
          </cell>
          <cell r="H369" t="str">
            <v>SanBernardino</v>
          </cell>
          <cell r="J369">
            <v>1345</v>
          </cell>
          <cell r="K369" t="str">
            <v>K</v>
          </cell>
          <cell r="L369" t="str">
            <v>12</v>
          </cell>
          <cell r="N369" t="str">
            <v>Site_Based</v>
          </cell>
          <cell r="O369" t="str">
            <v>Startup</v>
          </cell>
          <cell r="P369" t="str">
            <v>Direct</v>
          </cell>
          <cell r="Q369">
            <v>35646</v>
          </cell>
        </row>
        <row r="370">
          <cell r="A370">
            <v>14715</v>
          </cell>
          <cell r="B370" t="str">
            <v>Pacific View Charter School - Oceanside</v>
          </cell>
          <cell r="C370" t="str">
            <v>37735693731221</v>
          </cell>
          <cell r="D370" t="str">
            <v>247</v>
          </cell>
          <cell r="E370" t="str">
            <v>A-Active Member</v>
          </cell>
          <cell r="F370" t="str">
            <v>Oceanside Unified</v>
          </cell>
          <cell r="G370" t="str">
            <v>SanDiego</v>
          </cell>
          <cell r="H370" t="str">
            <v>SanDiego</v>
          </cell>
          <cell r="J370">
            <v>340</v>
          </cell>
          <cell r="K370" t="str">
            <v>K</v>
          </cell>
          <cell r="L370" t="str">
            <v>12</v>
          </cell>
          <cell r="N370" t="str">
            <v>Ind_Study</v>
          </cell>
          <cell r="O370" t="str">
            <v>Startup</v>
          </cell>
          <cell r="P370" t="str">
            <v>Direct</v>
          </cell>
          <cell r="Q370">
            <v>36410</v>
          </cell>
        </row>
        <row r="371">
          <cell r="A371">
            <v>14732</v>
          </cell>
          <cell r="B371" t="str">
            <v>Bayshore Prep</v>
          </cell>
          <cell r="C371" t="str">
            <v>37737910109785</v>
          </cell>
          <cell r="D371" t="str">
            <v>723</v>
          </cell>
          <cell r="E371" t="str">
            <v>A-Active Member</v>
          </cell>
          <cell r="F371" t="str">
            <v>San Marcos Unified School District</v>
          </cell>
          <cell r="G371" t="str">
            <v>SanDiego</v>
          </cell>
          <cell r="H371" t="str">
            <v>SanDiego</v>
          </cell>
          <cell r="J371">
            <v>247</v>
          </cell>
          <cell r="K371" t="str">
            <v>K</v>
          </cell>
          <cell r="L371" t="str">
            <v>12</v>
          </cell>
          <cell r="N371" t="str">
            <v>Ind_Study</v>
          </cell>
          <cell r="O371" t="str">
            <v>Startup</v>
          </cell>
          <cell r="P371" t="str">
            <v>Direct</v>
          </cell>
          <cell r="Q371">
            <v>38593</v>
          </cell>
        </row>
        <row r="372">
          <cell r="A372">
            <v>14735</v>
          </cell>
          <cell r="B372" t="str">
            <v>The Learning Choice Academy</v>
          </cell>
          <cell r="C372" t="str">
            <v>37683380106799</v>
          </cell>
          <cell r="D372" t="str">
            <v>659</v>
          </cell>
          <cell r="E372" t="str">
            <v>A-Active Member</v>
          </cell>
          <cell r="F372" t="str">
            <v>San Diego City Unified</v>
          </cell>
          <cell r="G372" t="str">
            <v>SanDiego</v>
          </cell>
          <cell r="H372" t="str">
            <v>SanDiego</v>
          </cell>
          <cell r="J372">
            <v>585</v>
          </cell>
          <cell r="K372" t="str">
            <v>K</v>
          </cell>
          <cell r="L372" t="str">
            <v>12</v>
          </cell>
          <cell r="N372" t="str">
            <v>Ind_Study</v>
          </cell>
          <cell r="O372" t="str">
            <v>Startup</v>
          </cell>
          <cell r="P372" t="str">
            <v>Direct</v>
          </cell>
          <cell r="Q372">
            <v>38237</v>
          </cell>
        </row>
        <row r="373">
          <cell r="A373">
            <v>14736</v>
          </cell>
          <cell r="B373" t="str">
            <v>Gateway to College Early College High School</v>
          </cell>
          <cell r="C373" t="str">
            <v>33672150106526</v>
          </cell>
          <cell r="D373" t="str">
            <v>620</v>
          </cell>
          <cell r="E373" t="str">
            <v>A-Active Member</v>
          </cell>
          <cell r="F373" t="str">
            <v>Riverside Unified</v>
          </cell>
          <cell r="G373" t="str">
            <v>Inland_Empire</v>
          </cell>
          <cell r="H373" t="str">
            <v>Riverside</v>
          </cell>
          <cell r="J373">
            <v>250</v>
          </cell>
          <cell r="K373" t="str">
            <v>10</v>
          </cell>
          <cell r="L373" t="str">
            <v>12</v>
          </cell>
          <cell r="N373" t="str">
            <v>Ind_Study</v>
          </cell>
          <cell r="O373" t="str">
            <v>Startup</v>
          </cell>
          <cell r="P373" t="str">
            <v>Direct</v>
          </cell>
          <cell r="Q373">
            <v>38231</v>
          </cell>
        </row>
        <row r="374">
          <cell r="A374">
            <v>14737</v>
          </cell>
          <cell r="B374" t="str">
            <v>Nova Academy</v>
          </cell>
          <cell r="C374" t="str">
            <v>30666700106567</v>
          </cell>
          <cell r="D374" t="str">
            <v>632</v>
          </cell>
          <cell r="E374" t="str">
            <v>A-Active Member</v>
          </cell>
          <cell r="F374" t="str">
            <v>Santa Ana Unified</v>
          </cell>
          <cell r="G374" t="str">
            <v>SanDiego</v>
          </cell>
          <cell r="H374" t="str">
            <v>Orange</v>
          </cell>
          <cell r="J374">
            <v>200</v>
          </cell>
          <cell r="K374" t="str">
            <v>9</v>
          </cell>
          <cell r="L374" t="str">
            <v>12</v>
          </cell>
          <cell r="N374" t="str">
            <v>Site_Based</v>
          </cell>
          <cell r="O374" t="str">
            <v>Startup</v>
          </cell>
          <cell r="P374" t="str">
            <v>Direct</v>
          </cell>
          <cell r="Q374">
            <v>38596</v>
          </cell>
        </row>
        <row r="375">
          <cell r="A375">
            <v>14753</v>
          </cell>
          <cell r="B375" t="str">
            <v>Discovery Charter School - Chula Vista</v>
          </cell>
          <cell r="C375" t="str">
            <v>39754996118665</v>
          </cell>
          <cell r="D375" t="str">
            <v>355</v>
          </cell>
          <cell r="E375" t="str">
            <v>A-Active Member</v>
          </cell>
          <cell r="F375" t="str">
            <v>Tracy Joint Unified</v>
          </cell>
          <cell r="G375" t="str">
            <v>SanDiego</v>
          </cell>
          <cell r="H375" t="str">
            <v>SanDiego</v>
          </cell>
          <cell r="J375">
            <v>734</v>
          </cell>
          <cell r="K375" t="str">
            <v>K</v>
          </cell>
          <cell r="L375" t="str">
            <v>6</v>
          </cell>
          <cell r="N375" t="str">
            <v>Site_Based</v>
          </cell>
          <cell r="O375" t="str">
            <v>Conversion</v>
          </cell>
          <cell r="P375" t="str">
            <v>Direct</v>
          </cell>
          <cell r="Q375">
            <v>34486</v>
          </cell>
        </row>
        <row r="376">
          <cell r="A376">
            <v>14761</v>
          </cell>
          <cell r="B376" t="str">
            <v>King/Chavez Academy of Excellence</v>
          </cell>
          <cell r="C376" t="str">
            <v>37683386119598</v>
          </cell>
          <cell r="D376" t="str">
            <v>420</v>
          </cell>
          <cell r="E376" t="str">
            <v>A-Active Member</v>
          </cell>
          <cell r="F376" t="str">
            <v>San Diego City Unified</v>
          </cell>
          <cell r="G376" t="str">
            <v>SanDiego</v>
          </cell>
          <cell r="H376" t="str">
            <v>SanDiego</v>
          </cell>
          <cell r="J376">
            <v>300</v>
          </cell>
          <cell r="K376" t="str">
            <v>K</v>
          </cell>
          <cell r="L376" t="str">
            <v>8</v>
          </cell>
          <cell r="N376" t="str">
            <v>Site_Based</v>
          </cell>
          <cell r="O376" t="str">
            <v>Startup</v>
          </cell>
          <cell r="P376" t="str">
            <v>Direct</v>
          </cell>
          <cell r="Q376">
            <v>37148</v>
          </cell>
        </row>
        <row r="377">
          <cell r="A377">
            <v>14763</v>
          </cell>
          <cell r="B377" t="str">
            <v>SIATech, Inc.</v>
          </cell>
          <cell r="C377" t="str">
            <v>37684520106120</v>
          </cell>
          <cell r="D377" t="str">
            <v>627</v>
          </cell>
          <cell r="E377" t="str">
            <v>A-Active Member</v>
          </cell>
          <cell r="F377" t="str">
            <v>Vista Unified</v>
          </cell>
          <cell r="G377" t="str">
            <v>SanDiego</v>
          </cell>
          <cell r="H377" t="str">
            <v>SanDiego</v>
          </cell>
          <cell r="J377">
            <v>1400</v>
          </cell>
          <cell r="K377" t="str">
            <v>11</v>
          </cell>
          <cell r="L377" t="str">
            <v>12</v>
          </cell>
          <cell r="N377" t="str">
            <v>Site_Based</v>
          </cell>
          <cell r="O377" t="str">
            <v>Startup</v>
          </cell>
          <cell r="P377" t="str">
            <v>Direct</v>
          </cell>
          <cell r="Q377">
            <v>38217</v>
          </cell>
        </row>
        <row r="378">
          <cell r="A378">
            <v>14766</v>
          </cell>
          <cell r="B378" t="str">
            <v>Vivian Banks Charter School</v>
          </cell>
          <cell r="C378" t="str">
            <v>37679756113468</v>
          </cell>
          <cell r="D378" t="str">
            <v>104</v>
          </cell>
          <cell r="E378" t="str">
            <v>P-Prospect Member</v>
          </cell>
          <cell r="F378" t="str">
            <v>Bonsall Union Elementary</v>
          </cell>
          <cell r="G378" t="str">
            <v>SanDiego</v>
          </cell>
          <cell r="H378" t="str">
            <v>SanDiego</v>
          </cell>
          <cell r="J378">
            <v>120</v>
          </cell>
          <cell r="K378" t="str">
            <v>K</v>
          </cell>
          <cell r="L378" t="str">
            <v>5</v>
          </cell>
          <cell r="N378" t="str">
            <v>Site_Based</v>
          </cell>
          <cell r="O378" t="str">
            <v>Startup</v>
          </cell>
          <cell r="P378" t="str">
            <v>Locally</v>
          </cell>
          <cell r="Q378">
            <v>35309</v>
          </cell>
        </row>
        <row r="379">
          <cell r="A379">
            <v>14767</v>
          </cell>
          <cell r="B379" t="str">
            <v>Nubia Leadership Academy</v>
          </cell>
          <cell r="C379" t="str">
            <v>37683386114961</v>
          </cell>
          <cell r="D379" t="str">
            <v>133</v>
          </cell>
          <cell r="E379" t="str">
            <v>A-Active Member</v>
          </cell>
          <cell r="F379" t="str">
            <v>San Diego City Unified</v>
          </cell>
          <cell r="G379" t="str">
            <v>SanDiego</v>
          </cell>
          <cell r="H379" t="str">
            <v>SanDiego</v>
          </cell>
          <cell r="J379">
            <v>310</v>
          </cell>
          <cell r="K379" t="str">
            <v>K</v>
          </cell>
          <cell r="L379" t="str">
            <v>6</v>
          </cell>
          <cell r="N379" t="str">
            <v>Site_Based</v>
          </cell>
          <cell r="O379" t="str">
            <v>Startup</v>
          </cell>
          <cell r="P379" t="str">
            <v>Direct</v>
          </cell>
          <cell r="Q379">
            <v>35684</v>
          </cell>
        </row>
        <row r="380">
          <cell r="A380">
            <v>14768</v>
          </cell>
          <cell r="B380" t="str">
            <v>O'Farrell Community Charter School</v>
          </cell>
          <cell r="C380" t="str">
            <v>37683386061964</v>
          </cell>
          <cell r="D380" t="str">
            <v>048</v>
          </cell>
          <cell r="E380" t="str">
            <v>A-Active Member</v>
          </cell>
          <cell r="F380" t="str">
            <v>San Diego City Unified</v>
          </cell>
          <cell r="G380" t="str">
            <v>SanDiego</v>
          </cell>
          <cell r="H380" t="str">
            <v>SanDiego</v>
          </cell>
          <cell r="J380">
            <v>825</v>
          </cell>
          <cell r="K380" t="str">
            <v>6</v>
          </cell>
          <cell r="L380" t="str">
            <v>8</v>
          </cell>
          <cell r="N380" t="str">
            <v>Site_Based</v>
          </cell>
          <cell r="O380" t="str">
            <v>Conversion</v>
          </cell>
          <cell r="P380" t="str">
            <v>Direct</v>
          </cell>
          <cell r="Q380">
            <v>34365</v>
          </cell>
        </row>
        <row r="381">
          <cell r="A381">
            <v>14769</v>
          </cell>
          <cell r="B381" t="str">
            <v>High Tech High International</v>
          </cell>
          <cell r="C381" t="str">
            <v>37683380106732</v>
          </cell>
          <cell r="D381" t="str">
            <v>623</v>
          </cell>
          <cell r="E381" t="str">
            <v>A-Active Member</v>
          </cell>
          <cell r="F381" t="str">
            <v>San Diego City Unified</v>
          </cell>
          <cell r="G381" t="str">
            <v>SanDiego</v>
          </cell>
          <cell r="H381" t="str">
            <v>SanDiego</v>
          </cell>
          <cell r="J381">
            <v>380</v>
          </cell>
          <cell r="K381" t="str">
            <v>9</v>
          </cell>
          <cell r="L381" t="str">
            <v>12</v>
          </cell>
          <cell r="N381" t="str">
            <v>Site_Based</v>
          </cell>
          <cell r="O381" t="str">
            <v>Startup</v>
          </cell>
          <cell r="P381" t="str">
            <v>Direct</v>
          </cell>
          <cell r="Q381">
            <v>38229</v>
          </cell>
        </row>
        <row r="382">
          <cell r="A382">
            <v>14770</v>
          </cell>
          <cell r="B382" t="str">
            <v>Temecula Valley Charter School</v>
          </cell>
          <cell r="C382" t="str">
            <v>33751926112551</v>
          </cell>
          <cell r="D382" t="str">
            <v>065</v>
          </cell>
          <cell r="E382" t="str">
            <v>A-Active Member</v>
          </cell>
          <cell r="F382" t="str">
            <v>Temecula Valley Unified</v>
          </cell>
          <cell r="G382" t="str">
            <v>Inland_Empire</v>
          </cell>
          <cell r="H382" t="str">
            <v>Riverside</v>
          </cell>
          <cell r="J382">
            <v>425</v>
          </cell>
          <cell r="K382" t="str">
            <v>K</v>
          </cell>
          <cell r="L382" t="str">
            <v>8</v>
          </cell>
          <cell r="N382" t="str">
            <v>Site_Based</v>
          </cell>
          <cell r="O382" t="str">
            <v>Startup</v>
          </cell>
          <cell r="P382" t="str">
            <v>Direct</v>
          </cell>
          <cell r="Q382">
            <v>34575</v>
          </cell>
        </row>
        <row r="383">
          <cell r="A383">
            <v>14772</v>
          </cell>
          <cell r="B383" t="str">
            <v>High Tech High Media Arts</v>
          </cell>
          <cell r="C383" t="str">
            <v>37683380108787</v>
          </cell>
          <cell r="D383" t="str">
            <v>622</v>
          </cell>
          <cell r="E383" t="str">
            <v>A-Active Member</v>
          </cell>
          <cell r="F383" t="str">
            <v>San Diego City Unified</v>
          </cell>
          <cell r="G383" t="str">
            <v>SanDiego</v>
          </cell>
          <cell r="H383" t="str">
            <v>SanDiego</v>
          </cell>
          <cell r="J383">
            <v>407</v>
          </cell>
          <cell r="K383" t="str">
            <v>9</v>
          </cell>
          <cell r="L383" t="str">
            <v>12</v>
          </cell>
          <cell r="N383" t="str">
            <v>Site_Based</v>
          </cell>
          <cell r="O383" t="str">
            <v>Startup</v>
          </cell>
          <cell r="P383" t="str">
            <v>Direct</v>
          </cell>
          <cell r="Q383">
            <v>38593</v>
          </cell>
        </row>
        <row r="384">
          <cell r="A384">
            <v>14773</v>
          </cell>
          <cell r="B384" t="str">
            <v>Washington Charter School</v>
          </cell>
          <cell r="C384" t="str">
            <v>33670586031959</v>
          </cell>
          <cell r="D384" t="str">
            <v>052</v>
          </cell>
          <cell r="E384" t="str">
            <v>A-Active Member</v>
          </cell>
          <cell r="F384" t="str">
            <v>Desert Sands Unified</v>
          </cell>
          <cell r="G384" t="str">
            <v>Inland_Empire</v>
          </cell>
          <cell r="H384" t="str">
            <v>Riverside</v>
          </cell>
          <cell r="J384">
            <v>730</v>
          </cell>
          <cell r="K384" t="str">
            <v>K</v>
          </cell>
          <cell r="L384" t="str">
            <v>5</v>
          </cell>
          <cell r="N384" t="str">
            <v>Site_Based</v>
          </cell>
          <cell r="O384" t="str">
            <v>Conversion</v>
          </cell>
          <cell r="P384" t="str">
            <v>Locally</v>
          </cell>
          <cell r="Q384">
            <v>34516</v>
          </cell>
        </row>
        <row r="385">
          <cell r="A385">
            <v>14774</v>
          </cell>
          <cell r="B385" t="str">
            <v>Moreno Valley Community Learning Center</v>
          </cell>
          <cell r="C385" t="str">
            <v>33671243330685</v>
          </cell>
          <cell r="D385" t="str">
            <v>055</v>
          </cell>
          <cell r="E385" t="str">
            <v>P-Prospect Member</v>
          </cell>
          <cell r="F385" t="str">
            <v>Moreno Valley Unified</v>
          </cell>
          <cell r="G385" t="str">
            <v>Inland_Empire</v>
          </cell>
          <cell r="H385" t="str">
            <v>Riverside</v>
          </cell>
          <cell r="J385">
            <v>250</v>
          </cell>
          <cell r="K385" t="str">
            <v>6</v>
          </cell>
          <cell r="L385" t="str">
            <v>12</v>
          </cell>
          <cell r="N385" t="str">
            <v>Site_Based</v>
          </cell>
          <cell r="O385" t="str">
            <v>Startup</v>
          </cell>
          <cell r="P385" t="str">
            <v>Locally</v>
          </cell>
          <cell r="Q385">
            <v>34581</v>
          </cell>
        </row>
        <row r="386">
          <cell r="A386">
            <v>14775</v>
          </cell>
          <cell r="B386" t="str">
            <v>Nuview Bridge Early College High School</v>
          </cell>
          <cell r="C386" t="str">
            <v>33671573331014</v>
          </cell>
          <cell r="D386" t="str">
            <v>368</v>
          </cell>
          <cell r="E386" t="str">
            <v>S-Expired Member</v>
          </cell>
          <cell r="F386" t="str">
            <v>Nuview Union Elementary</v>
          </cell>
          <cell r="G386" t="str">
            <v>Inland_Empire</v>
          </cell>
          <cell r="H386" t="str">
            <v>Riverside</v>
          </cell>
          <cell r="J386">
            <v>351</v>
          </cell>
          <cell r="K386" t="str">
            <v>9</v>
          </cell>
          <cell r="L386" t="str">
            <v>12</v>
          </cell>
          <cell r="N386" t="str">
            <v>Site_Based</v>
          </cell>
          <cell r="O386" t="str">
            <v>Startup</v>
          </cell>
          <cell r="P386" t="str">
            <v>Locally</v>
          </cell>
          <cell r="Q386">
            <v>37138</v>
          </cell>
        </row>
        <row r="387">
          <cell r="A387">
            <v>14776</v>
          </cell>
          <cell r="B387" t="str">
            <v>Mueller Elementary Charter School</v>
          </cell>
          <cell r="C387" t="str">
            <v>37680236037980</v>
          </cell>
          <cell r="D387" t="str">
            <v>064</v>
          </cell>
          <cell r="E387" t="str">
            <v>S-Expired Member</v>
          </cell>
          <cell r="F387" t="str">
            <v>Chula Vista Elementary</v>
          </cell>
          <cell r="G387" t="str">
            <v>SanDiego</v>
          </cell>
          <cell r="H387" t="str">
            <v>SanDiego</v>
          </cell>
          <cell r="J387">
            <v>1000</v>
          </cell>
          <cell r="K387" t="str">
            <v>K</v>
          </cell>
          <cell r="L387" t="str">
            <v>8</v>
          </cell>
          <cell r="N387" t="str">
            <v>Site_Based</v>
          </cell>
          <cell r="O387" t="str">
            <v>Conversion</v>
          </cell>
          <cell r="P387" t="str">
            <v>Direct</v>
          </cell>
          <cell r="Q387">
            <v>34516</v>
          </cell>
        </row>
        <row r="388">
          <cell r="A388">
            <v>14777</v>
          </cell>
          <cell r="B388" t="str">
            <v>Santiago Middle School</v>
          </cell>
          <cell r="C388" t="str">
            <v>30666216085328</v>
          </cell>
          <cell r="D388" t="str">
            <v>066</v>
          </cell>
          <cell r="E388" t="str">
            <v>A-Active Member</v>
          </cell>
          <cell r="F388" t="str">
            <v>Orange Unified</v>
          </cell>
          <cell r="G388" t="str">
            <v>SanDiego</v>
          </cell>
          <cell r="H388" t="str">
            <v>Orange</v>
          </cell>
          <cell r="J388">
            <v>1000</v>
          </cell>
          <cell r="K388" t="str">
            <v>7</v>
          </cell>
          <cell r="L388" t="str">
            <v>8</v>
          </cell>
          <cell r="N388" t="str">
            <v>Site_Based</v>
          </cell>
          <cell r="O388" t="str">
            <v>Conversion</v>
          </cell>
          <cell r="P388" t="str">
            <v>Direct</v>
          </cell>
          <cell r="Q388">
            <v>34947</v>
          </cell>
        </row>
        <row r="389">
          <cell r="A389">
            <v>14778</v>
          </cell>
          <cell r="B389" t="str">
            <v>High Desert Academy of Applied Arts &amp; Sciences</v>
          </cell>
          <cell r="C389" t="str">
            <v>36679340105833</v>
          </cell>
          <cell r="D389" t="str">
            <v>614</v>
          </cell>
          <cell r="E389" t="str">
            <v>A-Active Member</v>
          </cell>
          <cell r="F389" t="str">
            <v>Victor Valley Union High</v>
          </cell>
          <cell r="G389" t="str">
            <v>Inland_Empire</v>
          </cell>
          <cell r="H389" t="str">
            <v>SanBernardino</v>
          </cell>
          <cell r="J389">
            <v>125</v>
          </cell>
          <cell r="K389" t="str">
            <v>7</v>
          </cell>
          <cell r="L389" t="str">
            <v>12</v>
          </cell>
          <cell r="N389" t="str">
            <v>Site_Based</v>
          </cell>
          <cell r="O389" t="str">
            <v>Startup</v>
          </cell>
          <cell r="P389" t="str">
            <v>Direct</v>
          </cell>
          <cell r="Q389">
            <v>38237</v>
          </cell>
        </row>
        <row r="390">
          <cell r="A390">
            <v>14779</v>
          </cell>
          <cell r="B390" t="str">
            <v>River Valley Charter School</v>
          </cell>
          <cell r="C390" t="str">
            <v>37681893731072</v>
          </cell>
          <cell r="D390" t="str">
            <v>120</v>
          </cell>
          <cell r="E390" t="str">
            <v>A-Active Member</v>
          </cell>
          <cell r="F390" t="str">
            <v>Lakeside Union Elementary</v>
          </cell>
          <cell r="G390" t="str">
            <v>SanDiego</v>
          </cell>
          <cell r="H390" t="str">
            <v>SanDiego</v>
          </cell>
          <cell r="J390">
            <v>237</v>
          </cell>
          <cell r="K390" t="str">
            <v>7</v>
          </cell>
          <cell r="L390" t="str">
            <v>12</v>
          </cell>
          <cell r="N390" t="str">
            <v>Ind_Study</v>
          </cell>
          <cell r="O390" t="str">
            <v>Startup</v>
          </cell>
          <cell r="P390" t="str">
            <v>Locally</v>
          </cell>
          <cell r="Q390">
            <v>35681</v>
          </cell>
        </row>
        <row r="391">
          <cell r="A391">
            <v>14780</v>
          </cell>
          <cell r="B391" t="str">
            <v>Options for Youth - Victor Valley</v>
          </cell>
          <cell r="C391" t="str">
            <v>36679343630670</v>
          </cell>
          <cell r="D391" t="str">
            <v>013</v>
          </cell>
          <cell r="E391" t="str">
            <v>B-Denied or Suspended</v>
          </cell>
          <cell r="F391" t="str">
            <v>Victor Valley Union High</v>
          </cell>
          <cell r="G391" t="str">
            <v>Inland_Empire</v>
          </cell>
          <cell r="H391" t="str">
            <v>SanBernardino</v>
          </cell>
          <cell r="J391">
            <v>1140</v>
          </cell>
          <cell r="K391" t="str">
            <v>7</v>
          </cell>
          <cell r="L391" t="str">
            <v>12</v>
          </cell>
          <cell r="N391" t="str">
            <v>Ind_Study</v>
          </cell>
          <cell r="O391" t="str">
            <v>Startup</v>
          </cell>
          <cell r="P391" t="str">
            <v>Direct</v>
          </cell>
          <cell r="Q391">
            <v>34128</v>
          </cell>
        </row>
        <row r="392">
          <cell r="A392">
            <v>14798</v>
          </cell>
          <cell r="B392" t="str">
            <v>Public Safety Academy</v>
          </cell>
          <cell r="C392" t="str">
            <v>36678760109850</v>
          </cell>
          <cell r="D392" t="str">
            <v>731</v>
          </cell>
          <cell r="E392" t="str">
            <v>A-Active Member</v>
          </cell>
          <cell r="F392" t="str">
            <v>San Bernardino City Unified</v>
          </cell>
          <cell r="G392" t="str">
            <v>Inland_Empire</v>
          </cell>
          <cell r="H392" t="str">
            <v>SanBernardino</v>
          </cell>
          <cell r="J392">
            <v>392</v>
          </cell>
          <cell r="K392" t="str">
            <v>6</v>
          </cell>
          <cell r="L392" t="str">
            <v>12</v>
          </cell>
          <cell r="N392" t="str">
            <v>Site_Based</v>
          </cell>
          <cell r="O392" t="str">
            <v>Startup</v>
          </cell>
          <cell r="P392" t="str">
            <v>Direct</v>
          </cell>
          <cell r="Q392">
            <v>38601</v>
          </cell>
        </row>
        <row r="393">
          <cell r="A393">
            <v>14808</v>
          </cell>
          <cell r="B393" t="str">
            <v>ASA Charter School</v>
          </cell>
          <cell r="C393" t="str">
            <v>36678760107730</v>
          </cell>
          <cell r="D393" t="str">
            <v>677</v>
          </cell>
          <cell r="E393" t="str">
            <v>A-Active Member</v>
          </cell>
          <cell r="F393" t="str">
            <v>San Bernardino City Unified</v>
          </cell>
          <cell r="G393" t="str">
            <v>Inland_Empire</v>
          </cell>
          <cell r="H393" t="str">
            <v>SanBernardino</v>
          </cell>
          <cell r="J393">
            <v>400</v>
          </cell>
          <cell r="K393" t="str">
            <v>K</v>
          </cell>
          <cell r="L393" t="str">
            <v>12</v>
          </cell>
          <cell r="N393" t="str">
            <v>Ind_Study</v>
          </cell>
          <cell r="O393" t="str">
            <v>Startup</v>
          </cell>
          <cell r="P393" t="str">
            <v>Direct</v>
          </cell>
          <cell r="Q393">
            <v>38257</v>
          </cell>
        </row>
        <row r="394">
          <cell r="A394">
            <v>15014</v>
          </cell>
          <cell r="B394" t="str">
            <v>Mountain View Montessori Charter School</v>
          </cell>
          <cell r="C394" t="str">
            <v>36679186118350</v>
          </cell>
          <cell r="D394" t="str">
            <v>296</v>
          </cell>
          <cell r="E394" t="str">
            <v>S-Expired Member</v>
          </cell>
          <cell r="F394" t="str">
            <v>Victor Elementary</v>
          </cell>
          <cell r="G394" t="str">
            <v>Inland_Empire</v>
          </cell>
          <cell r="H394" t="str">
            <v>SanBernardino</v>
          </cell>
          <cell r="J394">
            <v>120</v>
          </cell>
          <cell r="K394" t="str">
            <v>K</v>
          </cell>
          <cell r="L394" t="str">
            <v>6</v>
          </cell>
          <cell r="N394" t="str">
            <v>Site_Based</v>
          </cell>
          <cell r="O394" t="str">
            <v>Startup</v>
          </cell>
          <cell r="P394" t="str">
            <v>Locally</v>
          </cell>
          <cell r="Q394">
            <v>36774</v>
          </cell>
        </row>
        <row r="395">
          <cell r="A395">
            <v>15017</v>
          </cell>
          <cell r="B395" t="str">
            <v>Albert Einstein Academy Charter School</v>
          </cell>
          <cell r="C395" t="str">
            <v>37683386120935</v>
          </cell>
          <cell r="D395" t="str">
            <v>488</v>
          </cell>
          <cell r="E395" t="str">
            <v>A-Active Member</v>
          </cell>
          <cell r="F395" t="str">
            <v>San Diego City Unified</v>
          </cell>
          <cell r="G395" t="str">
            <v>SanDiego</v>
          </cell>
          <cell r="H395" t="str">
            <v>SanDiego</v>
          </cell>
          <cell r="J395">
            <v>461</v>
          </cell>
          <cell r="K395" t="str">
            <v>K</v>
          </cell>
          <cell r="L395" t="str">
            <v>5</v>
          </cell>
          <cell r="N395" t="str">
            <v>Site_Based</v>
          </cell>
          <cell r="O395" t="str">
            <v>Startup</v>
          </cell>
          <cell r="P395" t="str">
            <v>Direct</v>
          </cell>
          <cell r="Q395">
            <v>37500</v>
          </cell>
        </row>
        <row r="396">
          <cell r="A396">
            <v>15018</v>
          </cell>
          <cell r="B396" t="str">
            <v>Crosswalk Charter School, Hesperia Experiential Learning Pathways (HELP)</v>
          </cell>
          <cell r="C396" t="str">
            <v>36750443631132</v>
          </cell>
          <cell r="D396" t="str">
            <v>435</v>
          </cell>
          <cell r="E396" t="str">
            <v>A-Active Member</v>
          </cell>
          <cell r="F396" t="str">
            <v>Hesperia Unified</v>
          </cell>
          <cell r="G396" t="str">
            <v>Inland_Empire</v>
          </cell>
          <cell r="H396" t="str">
            <v>SanBernardino</v>
          </cell>
          <cell r="J396">
            <v>100</v>
          </cell>
          <cell r="K396" t="str">
            <v>9</v>
          </cell>
          <cell r="L396" t="str">
            <v>12</v>
          </cell>
          <cell r="N396" t="str">
            <v>Site_Based</v>
          </cell>
          <cell r="O396" t="str">
            <v>Startup</v>
          </cell>
          <cell r="P396" t="str">
            <v>Direct</v>
          </cell>
          <cell r="Q396">
            <v>37474</v>
          </cell>
        </row>
        <row r="397">
          <cell r="A397">
            <v>15019</v>
          </cell>
          <cell r="B397" t="str">
            <v>California Military Institute</v>
          </cell>
          <cell r="C397" t="str">
            <v>33672070101170</v>
          </cell>
          <cell r="D397" t="str">
            <v>529</v>
          </cell>
          <cell r="E397" t="str">
            <v>P-Prospect Member</v>
          </cell>
          <cell r="F397" t="str">
            <v>Perris Union High</v>
          </cell>
          <cell r="G397" t="str">
            <v>Inland_Empire</v>
          </cell>
          <cell r="H397" t="str">
            <v>Riverside</v>
          </cell>
          <cell r="J397">
            <v>420</v>
          </cell>
          <cell r="K397" t="str">
            <v>7</v>
          </cell>
          <cell r="L397" t="str">
            <v>12</v>
          </cell>
          <cell r="N397" t="str">
            <v>Site_Based</v>
          </cell>
          <cell r="O397" t="str">
            <v>Startup</v>
          </cell>
          <cell r="P397" t="str">
            <v>Locally</v>
          </cell>
          <cell r="Q397">
            <v>37846</v>
          </cell>
        </row>
        <row r="398">
          <cell r="A398">
            <v>15021</v>
          </cell>
          <cell r="B398" t="str">
            <v>Steele Canyon High School</v>
          </cell>
          <cell r="C398" t="str">
            <v>37681303731262</v>
          </cell>
          <cell r="D398" t="str">
            <v>893</v>
          </cell>
          <cell r="E398" t="str">
            <v>P-Prospect Member</v>
          </cell>
          <cell r="F398" t="str">
            <v>Grossmont Union High</v>
          </cell>
          <cell r="G398" t="str">
            <v>SanDiego</v>
          </cell>
          <cell r="H398" t="str">
            <v>SanDiego</v>
          </cell>
          <cell r="J398">
            <v>2079</v>
          </cell>
          <cell r="K398" t="str">
            <v>9</v>
          </cell>
          <cell r="L398" t="str">
            <v>12</v>
          </cell>
          <cell r="N398" t="str">
            <v>Site_Based</v>
          </cell>
          <cell r="O398" t="str">
            <v>Conversion</v>
          </cell>
          <cell r="P398" t="str">
            <v>Direct</v>
          </cell>
          <cell r="Q398">
            <v>39321</v>
          </cell>
        </row>
        <row r="399">
          <cell r="A399">
            <v>15025</v>
          </cell>
          <cell r="B399" t="str">
            <v>Sixth Street Prep School</v>
          </cell>
          <cell r="C399" t="str">
            <v>36679186101927</v>
          </cell>
          <cell r="D399" t="str">
            <v>309</v>
          </cell>
          <cell r="E399" t="str">
            <v>S-Expired Member</v>
          </cell>
          <cell r="F399" t="str">
            <v>Victor Elementary</v>
          </cell>
          <cell r="G399" t="str">
            <v>Inland_Empire</v>
          </cell>
          <cell r="H399" t="str">
            <v>SanBernardino</v>
          </cell>
          <cell r="J399">
            <v>230</v>
          </cell>
          <cell r="K399" t="str">
            <v>K</v>
          </cell>
          <cell r="L399" t="str">
            <v>6</v>
          </cell>
          <cell r="N399" t="str">
            <v>Site_Based</v>
          </cell>
          <cell r="O399" t="str">
            <v>Conversion</v>
          </cell>
          <cell r="P399" t="str">
            <v>Locally</v>
          </cell>
          <cell r="Q399">
            <v>36717</v>
          </cell>
        </row>
        <row r="400">
          <cell r="A400">
            <v>15026</v>
          </cell>
          <cell r="B400" t="str">
            <v>The Grove School</v>
          </cell>
          <cell r="C400" t="str">
            <v>36678433630928</v>
          </cell>
          <cell r="D400" t="str">
            <v>180</v>
          </cell>
          <cell r="E400" t="str">
            <v>A-Active Member</v>
          </cell>
          <cell r="F400" t="str">
            <v>Redlands Unified</v>
          </cell>
          <cell r="G400" t="str">
            <v>Inland_Empire</v>
          </cell>
          <cell r="H400" t="str">
            <v>SanBernardino</v>
          </cell>
          <cell r="J400">
            <v>190</v>
          </cell>
          <cell r="K400" t="str">
            <v>7</v>
          </cell>
          <cell r="L400" t="str">
            <v>12</v>
          </cell>
          <cell r="N400" t="str">
            <v>Site_Based</v>
          </cell>
          <cell r="O400" t="str">
            <v>Startup</v>
          </cell>
          <cell r="P400" t="str">
            <v>Direct</v>
          </cell>
          <cell r="Q400">
            <v>36417</v>
          </cell>
        </row>
        <row r="401">
          <cell r="A401">
            <v>15027</v>
          </cell>
          <cell r="B401" t="str">
            <v>The Preuss School UCSD</v>
          </cell>
          <cell r="C401" t="str">
            <v>37683383731189</v>
          </cell>
          <cell r="D401" t="str">
            <v>169</v>
          </cell>
          <cell r="E401" t="str">
            <v>A-Active Member</v>
          </cell>
          <cell r="F401" t="str">
            <v>San Diego City Unified</v>
          </cell>
          <cell r="G401" t="str">
            <v>SanDiego</v>
          </cell>
          <cell r="H401" t="str">
            <v>SanDiego</v>
          </cell>
          <cell r="J401">
            <v>822</v>
          </cell>
          <cell r="K401" t="str">
            <v>6</v>
          </cell>
          <cell r="L401" t="str">
            <v>12</v>
          </cell>
          <cell r="N401" t="str">
            <v>Site_Based</v>
          </cell>
          <cell r="O401" t="str">
            <v>Startup</v>
          </cell>
          <cell r="P401" t="str">
            <v>Direct</v>
          </cell>
          <cell r="Q401">
            <v>36410</v>
          </cell>
        </row>
        <row r="402">
          <cell r="A402">
            <v>15028</v>
          </cell>
          <cell r="B402" t="str">
            <v>Darnall Charter School</v>
          </cell>
          <cell r="C402" t="str">
            <v>37683386039457</v>
          </cell>
          <cell r="D402" t="str">
            <v>033</v>
          </cell>
          <cell r="E402" t="str">
            <v>A-Active Member</v>
          </cell>
          <cell r="F402" t="str">
            <v>San Diego City Unified</v>
          </cell>
          <cell r="G402" t="str">
            <v>SanDiego</v>
          </cell>
          <cell r="H402" t="str">
            <v>SanDiego</v>
          </cell>
          <cell r="J402">
            <v>500</v>
          </cell>
          <cell r="K402" t="str">
            <v>K</v>
          </cell>
          <cell r="L402" t="str">
            <v>6</v>
          </cell>
          <cell r="N402" t="str">
            <v>Site_Based</v>
          </cell>
          <cell r="O402" t="str">
            <v>Conversion</v>
          </cell>
          <cell r="P402" t="str">
            <v>Direct</v>
          </cell>
          <cell r="Q402">
            <v>34177</v>
          </cell>
        </row>
        <row r="403">
          <cell r="A403">
            <v>15029</v>
          </cell>
          <cell r="B403" t="str">
            <v>San Jacinto Valley Academy</v>
          </cell>
          <cell r="C403" t="str">
            <v>33672496114748</v>
          </cell>
          <cell r="D403" t="str">
            <v>129</v>
          </cell>
          <cell r="E403" t="str">
            <v>A-Active Member</v>
          </cell>
          <cell r="F403" t="str">
            <v>San Jacinto Unified</v>
          </cell>
          <cell r="G403" t="str">
            <v>Inland_Empire</v>
          </cell>
          <cell r="H403" t="str">
            <v>Riverside</v>
          </cell>
          <cell r="J403">
            <v>600</v>
          </cell>
          <cell r="K403" t="str">
            <v>K</v>
          </cell>
          <cell r="L403" t="str">
            <v>12</v>
          </cell>
          <cell r="N403" t="str">
            <v>Site_Based</v>
          </cell>
          <cell r="O403" t="str">
            <v>Startup</v>
          </cell>
          <cell r="P403" t="str">
            <v>Direct</v>
          </cell>
          <cell r="Q403">
            <v>35674</v>
          </cell>
        </row>
        <row r="404">
          <cell r="A404">
            <v>15030</v>
          </cell>
          <cell r="B404" t="str">
            <v>McGill School of Success</v>
          </cell>
          <cell r="C404" t="str">
            <v>37683386113211</v>
          </cell>
          <cell r="D404" t="str">
            <v>095</v>
          </cell>
          <cell r="E404" t="str">
            <v>A-Active Member</v>
          </cell>
          <cell r="F404" t="str">
            <v>San Diego City Unified</v>
          </cell>
          <cell r="G404" t="str">
            <v>SanDiego</v>
          </cell>
          <cell r="H404" t="str">
            <v>SanDiego</v>
          </cell>
          <cell r="J404">
            <v>130</v>
          </cell>
          <cell r="K404" t="str">
            <v>K</v>
          </cell>
          <cell r="L404" t="str">
            <v>2</v>
          </cell>
          <cell r="N404" t="str">
            <v>Site_Based</v>
          </cell>
          <cell r="O404" t="str">
            <v>Startup</v>
          </cell>
          <cell r="P404" t="str">
            <v>Direct</v>
          </cell>
          <cell r="Q404">
            <v>35312</v>
          </cell>
        </row>
        <row r="405">
          <cell r="A405">
            <v>15031</v>
          </cell>
          <cell r="B405" t="str">
            <v>Opportunities for Learning - Capistrano</v>
          </cell>
          <cell r="C405" t="str">
            <v>30664646120356</v>
          </cell>
          <cell r="D405" t="str">
            <v>463</v>
          </cell>
          <cell r="E405" t="str">
            <v>B-Denied or Suspended</v>
          </cell>
          <cell r="F405" t="str">
            <v>Capistrano Unified</v>
          </cell>
          <cell r="G405" t="str">
            <v>SanDiego</v>
          </cell>
          <cell r="H405" t="str">
            <v>Orange</v>
          </cell>
          <cell r="J405">
            <v>3</v>
          </cell>
          <cell r="K405" t="str">
            <v>7</v>
          </cell>
          <cell r="L405" t="str">
            <v>12</v>
          </cell>
          <cell r="N405" t="str">
            <v>Ind_Study</v>
          </cell>
          <cell r="O405" t="str">
            <v>Startup</v>
          </cell>
          <cell r="P405" t="str">
            <v>Direct</v>
          </cell>
          <cell r="Q405">
            <v>37438</v>
          </cell>
        </row>
        <row r="406">
          <cell r="A406">
            <v>15032</v>
          </cell>
          <cell r="B406" t="str">
            <v>Heritage K-8 Charter School</v>
          </cell>
          <cell r="C406" t="str">
            <v>37680980101535</v>
          </cell>
          <cell r="D406" t="str">
            <v>556</v>
          </cell>
          <cell r="E406" t="str">
            <v>A-Active Member</v>
          </cell>
          <cell r="F406" t="str">
            <v>Escondido Union Elementary</v>
          </cell>
          <cell r="G406" t="str">
            <v>SanDiego</v>
          </cell>
          <cell r="H406" t="str">
            <v>SanDiego</v>
          </cell>
          <cell r="J406">
            <v>300</v>
          </cell>
          <cell r="K406" t="str">
            <v>K</v>
          </cell>
          <cell r="L406" t="str">
            <v>8</v>
          </cell>
          <cell r="N406" t="str">
            <v>Site_Based</v>
          </cell>
          <cell r="O406" t="str">
            <v>Startup</v>
          </cell>
          <cell r="P406" t="str">
            <v>Direct</v>
          </cell>
          <cell r="Q406">
            <v>37865</v>
          </cell>
        </row>
        <row r="407">
          <cell r="A407">
            <v>15033</v>
          </cell>
          <cell r="B407" t="str">
            <v>El Sol Santa Ana Science and Arts Academy</v>
          </cell>
          <cell r="C407" t="str">
            <v>30666706119127</v>
          </cell>
          <cell r="D407" t="str">
            <v>365</v>
          </cell>
          <cell r="E407" t="str">
            <v>A-Active Member</v>
          </cell>
          <cell r="F407" t="str">
            <v>Santa Ana Unified</v>
          </cell>
          <cell r="G407" t="str">
            <v>SanDiego</v>
          </cell>
          <cell r="H407" t="str">
            <v>Orange</v>
          </cell>
          <cell r="J407">
            <v>440</v>
          </cell>
          <cell r="K407" t="str">
            <v>PreK</v>
          </cell>
          <cell r="L407" t="str">
            <v>8</v>
          </cell>
          <cell r="N407" t="str">
            <v>Site_Based</v>
          </cell>
          <cell r="O407" t="str">
            <v>Startup</v>
          </cell>
          <cell r="P407" t="str">
            <v>Direct</v>
          </cell>
          <cell r="Q407">
            <v>37144</v>
          </cell>
        </row>
        <row r="408">
          <cell r="A408">
            <v>15034</v>
          </cell>
          <cell r="B408" t="str">
            <v>Orange County High School of the Arts</v>
          </cell>
          <cell r="C408" t="str">
            <v>30666703030723</v>
          </cell>
          <cell r="D408" t="str">
            <v>290</v>
          </cell>
          <cell r="E408" t="str">
            <v>X-Declined Membership</v>
          </cell>
          <cell r="F408" t="str">
            <v>Santa Ana Unified</v>
          </cell>
          <cell r="G408" t="str">
            <v>SanDiego</v>
          </cell>
          <cell r="H408" t="str">
            <v>Orange</v>
          </cell>
          <cell r="J408">
            <v>1172</v>
          </cell>
          <cell r="K408" t="str">
            <v>7</v>
          </cell>
          <cell r="L408" t="str">
            <v>12</v>
          </cell>
          <cell r="N408" t="str">
            <v>Site_Based</v>
          </cell>
          <cell r="O408" t="str">
            <v>Startup</v>
          </cell>
          <cell r="P408" t="str">
            <v>Direct</v>
          </cell>
          <cell r="Q408">
            <v>36770</v>
          </cell>
        </row>
        <row r="409">
          <cell r="A409">
            <v>15035</v>
          </cell>
          <cell r="B409" t="str">
            <v>Integrity Charter School</v>
          </cell>
          <cell r="C409" t="str">
            <v>37682210101360</v>
          </cell>
          <cell r="D409" t="str">
            <v>553</v>
          </cell>
          <cell r="E409" t="str">
            <v>A-Active Member</v>
          </cell>
          <cell r="F409" t="str">
            <v>National Elementary</v>
          </cell>
          <cell r="G409" t="str">
            <v>SanDiego</v>
          </cell>
          <cell r="H409" t="str">
            <v>SanDiego</v>
          </cell>
          <cell r="J409">
            <v>235</v>
          </cell>
          <cell r="K409" t="str">
            <v>K</v>
          </cell>
          <cell r="L409" t="str">
            <v>8</v>
          </cell>
          <cell r="N409" t="str">
            <v>Site_Based</v>
          </cell>
          <cell r="O409" t="str">
            <v>Startup</v>
          </cell>
          <cell r="P409" t="str">
            <v>Direct</v>
          </cell>
          <cell r="Q409">
            <v>37866</v>
          </cell>
        </row>
        <row r="410">
          <cell r="A410">
            <v>15037</v>
          </cell>
          <cell r="B410" t="str">
            <v>Promise Charter School</v>
          </cell>
          <cell r="C410" t="str">
            <v>37683386120943</v>
          </cell>
          <cell r="D410" t="str">
            <v>487</v>
          </cell>
          <cell r="E410" t="str">
            <v>A-Active Member</v>
          </cell>
          <cell r="F410" t="str">
            <v>San Diego City Unified</v>
          </cell>
          <cell r="G410" t="str">
            <v>SanDiego</v>
          </cell>
          <cell r="H410" t="str">
            <v>SanDiego</v>
          </cell>
          <cell r="J410">
            <v>186</v>
          </cell>
          <cell r="K410" t="str">
            <v>K</v>
          </cell>
          <cell r="L410" t="str">
            <v>8</v>
          </cell>
          <cell r="N410" t="str">
            <v>Site_Based</v>
          </cell>
          <cell r="O410" t="str">
            <v>Startup</v>
          </cell>
          <cell r="P410" t="str">
            <v>Direct</v>
          </cell>
          <cell r="Q410">
            <v>37515</v>
          </cell>
        </row>
        <row r="411">
          <cell r="A411">
            <v>15038</v>
          </cell>
          <cell r="B411" t="str">
            <v>Coastal Academy</v>
          </cell>
          <cell r="C411" t="str">
            <v>37735690101071</v>
          </cell>
          <cell r="D411" t="str">
            <v>516</v>
          </cell>
          <cell r="E411" t="str">
            <v>A-Active Member</v>
          </cell>
          <cell r="F411" t="str">
            <v>Oceanside Unified</v>
          </cell>
          <cell r="G411" t="str">
            <v>SanDiego</v>
          </cell>
          <cell r="H411" t="str">
            <v>SanDiego</v>
          </cell>
          <cell r="J411">
            <v>633</v>
          </cell>
          <cell r="K411" t="str">
            <v>K</v>
          </cell>
          <cell r="L411" t="str">
            <v>8</v>
          </cell>
          <cell r="N411" t="str">
            <v>Ind_Study</v>
          </cell>
          <cell r="O411" t="str">
            <v>Startup</v>
          </cell>
          <cell r="P411" t="str">
            <v>Direct</v>
          </cell>
          <cell r="Q411">
            <v>37855</v>
          </cell>
        </row>
        <row r="412">
          <cell r="A412">
            <v>15039</v>
          </cell>
          <cell r="B412" t="str">
            <v>San Diego Cooperative Charter School</v>
          </cell>
          <cell r="C412" t="str">
            <v>37683386119168</v>
          </cell>
          <cell r="D412" t="str">
            <v>396</v>
          </cell>
          <cell r="E412" t="str">
            <v>A-Active Member</v>
          </cell>
          <cell r="F412" t="str">
            <v>San Diego City Unified</v>
          </cell>
          <cell r="G412" t="str">
            <v>SanDiego</v>
          </cell>
          <cell r="H412" t="str">
            <v>SanDiego</v>
          </cell>
          <cell r="J412">
            <v>380</v>
          </cell>
          <cell r="K412" t="str">
            <v>K</v>
          </cell>
          <cell r="L412" t="str">
            <v>8</v>
          </cell>
          <cell r="N412" t="str">
            <v>Site_Based</v>
          </cell>
          <cell r="O412" t="str">
            <v>Startup</v>
          </cell>
          <cell r="P412" t="str">
            <v>Direct</v>
          </cell>
          <cell r="Q412">
            <v>37502</v>
          </cell>
        </row>
        <row r="413">
          <cell r="A413">
            <v>15040</v>
          </cell>
          <cell r="B413" t="str">
            <v>Rainbow Advanced Institute For Learning Digital Charter High School</v>
          </cell>
          <cell r="C413" t="str">
            <v>37684370101220</v>
          </cell>
          <cell r="D413" t="str">
            <v>518</v>
          </cell>
          <cell r="E413" t="str">
            <v>A-Active Member</v>
          </cell>
          <cell r="F413" t="str">
            <v>Vallecitos Elementary</v>
          </cell>
          <cell r="G413" t="str">
            <v>SanDiego</v>
          </cell>
          <cell r="H413" t="str">
            <v>SanDiego</v>
          </cell>
          <cell r="J413">
            <v>120</v>
          </cell>
          <cell r="K413" t="str">
            <v>6</v>
          </cell>
          <cell r="L413" t="str">
            <v>12</v>
          </cell>
          <cell r="N413" t="str">
            <v>Ind_Study</v>
          </cell>
          <cell r="O413" t="str">
            <v>Startup</v>
          </cell>
          <cell r="P413" t="str">
            <v>Direct</v>
          </cell>
          <cell r="Q413">
            <v>38222</v>
          </cell>
        </row>
        <row r="414">
          <cell r="A414">
            <v>15041</v>
          </cell>
          <cell r="B414" t="str">
            <v>Barona Indian Charter School</v>
          </cell>
          <cell r="C414" t="str">
            <v>37681896120901</v>
          </cell>
          <cell r="D414" t="str">
            <v>469</v>
          </cell>
          <cell r="E414" t="str">
            <v>A-Active Member</v>
          </cell>
          <cell r="F414" t="str">
            <v>Lakeside Union Elementary</v>
          </cell>
          <cell r="G414" t="str">
            <v>SanDiego</v>
          </cell>
          <cell r="H414" t="str">
            <v>SanDiego</v>
          </cell>
          <cell r="J414">
            <v>100</v>
          </cell>
          <cell r="K414" t="str">
            <v>K</v>
          </cell>
          <cell r="L414" t="str">
            <v>8</v>
          </cell>
          <cell r="N414" t="str">
            <v>Site_Based</v>
          </cell>
          <cell r="O414" t="str">
            <v>Startup</v>
          </cell>
          <cell r="P414" t="str">
            <v>Direct</v>
          </cell>
          <cell r="Q414">
            <v>37502</v>
          </cell>
        </row>
        <row r="415">
          <cell r="A415">
            <v>15042</v>
          </cell>
          <cell r="B415" t="str">
            <v>Provisional Accelerated Learning (PAL) Academy</v>
          </cell>
          <cell r="C415" t="str">
            <v>36678763630993</v>
          </cell>
          <cell r="D415" t="str">
            <v>335</v>
          </cell>
          <cell r="E415" t="str">
            <v>A-Active Member</v>
          </cell>
          <cell r="F415" t="str">
            <v>San Bernardino City Unified</v>
          </cell>
          <cell r="G415" t="str">
            <v>Inland_Empire</v>
          </cell>
          <cell r="H415" t="str">
            <v>SanBernardino</v>
          </cell>
          <cell r="J415">
            <v>247</v>
          </cell>
          <cell r="K415" t="str">
            <v>9</v>
          </cell>
          <cell r="L415" t="str">
            <v>12</v>
          </cell>
          <cell r="N415" t="str">
            <v>Combination</v>
          </cell>
          <cell r="O415" t="str">
            <v>Startup</v>
          </cell>
          <cell r="P415" t="str">
            <v>Direct</v>
          </cell>
          <cell r="Q415">
            <v>36935</v>
          </cell>
        </row>
        <row r="416">
          <cell r="A416">
            <v>15044</v>
          </cell>
          <cell r="B416" t="str">
            <v>Edward B. Cole, Sr.  Academy</v>
          </cell>
          <cell r="C416" t="str">
            <v>30666700101626</v>
          </cell>
          <cell r="D416" t="str">
            <v>578</v>
          </cell>
          <cell r="E416" t="str">
            <v>A-Active Member</v>
          </cell>
          <cell r="F416" t="str">
            <v>Santa Ana Unified</v>
          </cell>
          <cell r="G416" t="str">
            <v>SanDiego</v>
          </cell>
          <cell r="H416" t="str">
            <v>Orange</v>
          </cell>
          <cell r="J416">
            <v>350</v>
          </cell>
          <cell r="K416" t="str">
            <v>K</v>
          </cell>
          <cell r="L416" t="str">
            <v>5</v>
          </cell>
          <cell r="N416" t="str">
            <v>Site_Based</v>
          </cell>
          <cell r="O416" t="str">
            <v>Startup</v>
          </cell>
          <cell r="P416" t="str">
            <v>Direct</v>
          </cell>
          <cell r="Q416">
            <v>37803</v>
          </cell>
        </row>
        <row r="417">
          <cell r="A417">
            <v>15045</v>
          </cell>
          <cell r="B417" t="str">
            <v>High Tech Middle School</v>
          </cell>
          <cell r="C417" t="str">
            <v>37683380101204</v>
          </cell>
          <cell r="D417" t="str">
            <v>546</v>
          </cell>
          <cell r="E417" t="str">
            <v>A-Active Member</v>
          </cell>
          <cell r="F417" t="str">
            <v>San Diego City Unified</v>
          </cell>
          <cell r="G417" t="str">
            <v>SanDiego</v>
          </cell>
          <cell r="H417" t="str">
            <v>SanDiego</v>
          </cell>
          <cell r="J417">
            <v>325</v>
          </cell>
          <cell r="K417" t="str">
            <v>6</v>
          </cell>
          <cell r="L417" t="str">
            <v>8</v>
          </cell>
          <cell r="N417" t="str">
            <v>Site_Based</v>
          </cell>
          <cell r="O417" t="str">
            <v>Startup</v>
          </cell>
          <cell r="P417" t="str">
            <v>Direct</v>
          </cell>
          <cell r="Q417">
            <v>37858</v>
          </cell>
        </row>
        <row r="418">
          <cell r="A418">
            <v>15047</v>
          </cell>
          <cell r="B418" t="str">
            <v>Options for Youth - Upland</v>
          </cell>
          <cell r="C418" t="str">
            <v>36750696113427</v>
          </cell>
          <cell r="D418" t="str">
            <v>105</v>
          </cell>
          <cell r="E418" t="str">
            <v>B-Denied or Suspended</v>
          </cell>
          <cell r="F418" t="str">
            <v>Upland Unified</v>
          </cell>
          <cell r="G418" t="str">
            <v>Inland_Empire</v>
          </cell>
          <cell r="H418" t="str">
            <v>SanBernardino</v>
          </cell>
          <cell r="J418">
            <v>1288</v>
          </cell>
          <cell r="K418" t="str">
            <v>7</v>
          </cell>
          <cell r="L418" t="str">
            <v>12</v>
          </cell>
          <cell r="N418" t="str">
            <v>Ind_Study</v>
          </cell>
          <cell r="O418" t="str">
            <v>Startup</v>
          </cell>
          <cell r="P418" t="str">
            <v>Direct</v>
          </cell>
          <cell r="Q418">
            <v>35104</v>
          </cell>
        </row>
        <row r="419">
          <cell r="A419">
            <v>15048</v>
          </cell>
          <cell r="B419" t="str">
            <v>Literacy First Charter School</v>
          </cell>
          <cell r="C419" t="str">
            <v>37103716119119</v>
          </cell>
          <cell r="D419" t="str">
            <v>405</v>
          </cell>
          <cell r="E419" t="str">
            <v>A-Active Member</v>
          </cell>
          <cell r="F419" t="str">
            <v>San Diego Co. Office of Education</v>
          </cell>
          <cell r="G419" t="str">
            <v>SanDiego</v>
          </cell>
          <cell r="H419" t="str">
            <v>SanDiego</v>
          </cell>
          <cell r="J419">
            <v>1070</v>
          </cell>
          <cell r="K419" t="str">
            <v>K</v>
          </cell>
          <cell r="L419" t="str">
            <v>3</v>
          </cell>
          <cell r="N419" t="str">
            <v>Site_Based</v>
          </cell>
          <cell r="O419" t="str">
            <v>Startup</v>
          </cell>
          <cell r="P419" t="str">
            <v>Direct</v>
          </cell>
          <cell r="Q419">
            <v>37073</v>
          </cell>
        </row>
        <row r="420">
          <cell r="A420">
            <v>15051</v>
          </cell>
          <cell r="B420" t="str">
            <v>Audeo Charter School</v>
          </cell>
          <cell r="C420" t="str">
            <v>37683383731395</v>
          </cell>
          <cell r="D420" t="str">
            <v>406</v>
          </cell>
          <cell r="E420" t="str">
            <v>A-Active Member</v>
          </cell>
          <cell r="F420" t="str">
            <v>San Diego City Unified</v>
          </cell>
          <cell r="G420" t="str">
            <v>SanDiego</v>
          </cell>
          <cell r="H420" t="str">
            <v>SanDiego</v>
          </cell>
          <cell r="J420">
            <v>277</v>
          </cell>
          <cell r="K420" t="str">
            <v>6</v>
          </cell>
          <cell r="L420" t="str">
            <v>12</v>
          </cell>
          <cell r="N420" t="str">
            <v>Ind_Study</v>
          </cell>
          <cell r="O420" t="str">
            <v>Startup</v>
          </cell>
          <cell r="P420" t="str">
            <v>Direct</v>
          </cell>
          <cell r="Q420">
            <v>37138</v>
          </cell>
        </row>
        <row r="421">
          <cell r="A421">
            <v>15053</v>
          </cell>
          <cell r="B421" t="str">
            <v>Arroyo Vista Charter School</v>
          </cell>
          <cell r="C421" t="str">
            <v>37680236116859</v>
          </cell>
          <cell r="D421" t="str">
            <v>483</v>
          </cell>
          <cell r="E421" t="str">
            <v>X-Declined Membership</v>
          </cell>
          <cell r="F421" t="str">
            <v>Chula Vista Elementary</v>
          </cell>
          <cell r="G421" t="str">
            <v>SanDiego</v>
          </cell>
          <cell r="H421" t="str">
            <v>SanDiego</v>
          </cell>
          <cell r="J421">
            <v>845</v>
          </cell>
          <cell r="K421" t="str">
            <v>K</v>
          </cell>
          <cell r="L421" t="str">
            <v>6</v>
          </cell>
          <cell r="N421" t="str">
            <v>Site_Based</v>
          </cell>
          <cell r="O421" t="str">
            <v>Conversion</v>
          </cell>
          <cell r="P421" t="str">
            <v>Direct</v>
          </cell>
          <cell r="Q421">
            <v>37460</v>
          </cell>
        </row>
        <row r="422">
          <cell r="A422">
            <v>15054</v>
          </cell>
          <cell r="B422" t="str">
            <v>The Charter School of San Diego</v>
          </cell>
          <cell r="C422" t="str">
            <v>37683383730959</v>
          </cell>
          <cell r="D422" t="str">
            <v>028</v>
          </cell>
          <cell r="E422" t="str">
            <v>A-Active Member</v>
          </cell>
          <cell r="F422" t="str">
            <v>San Diego City Unified</v>
          </cell>
          <cell r="G422" t="str">
            <v>SanDiego</v>
          </cell>
          <cell r="H422" t="str">
            <v>SanDiego</v>
          </cell>
          <cell r="J422">
            <v>1329</v>
          </cell>
          <cell r="K422" t="str">
            <v>7</v>
          </cell>
          <cell r="L422" t="str">
            <v>12</v>
          </cell>
          <cell r="N422" t="str">
            <v>Ind_Study</v>
          </cell>
          <cell r="O422" t="str">
            <v>Startup</v>
          </cell>
          <cell r="P422" t="str">
            <v>Direct</v>
          </cell>
          <cell r="Q422">
            <v>34516</v>
          </cell>
        </row>
        <row r="423">
          <cell r="A423">
            <v>15055</v>
          </cell>
          <cell r="B423" t="str">
            <v>Escondido Charter High School</v>
          </cell>
          <cell r="C423" t="str">
            <v>37681063731023</v>
          </cell>
          <cell r="D423" t="str">
            <v>109</v>
          </cell>
          <cell r="E423" t="str">
            <v>P-Prospect Member</v>
          </cell>
          <cell r="F423" t="str">
            <v>Escondido Union High</v>
          </cell>
          <cell r="G423" t="str">
            <v>SanDiego</v>
          </cell>
          <cell r="H423" t="str">
            <v>SanDiego</v>
          </cell>
          <cell r="J423">
            <v>856</v>
          </cell>
          <cell r="K423" t="str">
            <v>9</v>
          </cell>
          <cell r="L423" t="str">
            <v>12</v>
          </cell>
          <cell r="N423" t="str">
            <v>Site_Based</v>
          </cell>
          <cell r="O423" t="str">
            <v>Startup</v>
          </cell>
          <cell r="P423" t="str">
            <v>Direct</v>
          </cell>
          <cell r="Q423">
            <v>35247</v>
          </cell>
        </row>
        <row r="424">
          <cell r="A424">
            <v>15056</v>
          </cell>
          <cell r="B424" t="str">
            <v>All Tribes Charter School</v>
          </cell>
          <cell r="C424" t="str">
            <v>37754166119275</v>
          </cell>
          <cell r="D424" t="str">
            <v>1057</v>
          </cell>
          <cell r="E424" t="str">
            <v>A-Active Member</v>
          </cell>
          <cell r="F424" t="str">
            <v>Warner Unified</v>
          </cell>
          <cell r="G424" t="str">
            <v>SanDiego</v>
          </cell>
          <cell r="H424" t="str">
            <v>SanDiego</v>
          </cell>
          <cell r="J424">
            <v>50</v>
          </cell>
          <cell r="K424" t="str">
            <v>K</v>
          </cell>
          <cell r="L424" t="str">
            <v>12</v>
          </cell>
          <cell r="N424" t="str">
            <v>Site_Based</v>
          </cell>
          <cell r="O424" t="str">
            <v>Startup</v>
          </cell>
          <cell r="P424" t="str">
            <v>Direct</v>
          </cell>
          <cell r="Q424">
            <v>36800</v>
          </cell>
        </row>
        <row r="425">
          <cell r="A425">
            <v>15058</v>
          </cell>
          <cell r="B425" t="str">
            <v>The Gary and Jerri-Ann Jacobs High Tech High</v>
          </cell>
          <cell r="C425" t="str">
            <v>37683383731247</v>
          </cell>
          <cell r="D425" t="str">
            <v>269</v>
          </cell>
          <cell r="E425" t="str">
            <v>A-Active Member</v>
          </cell>
          <cell r="F425" t="str">
            <v>San Diego City Unified</v>
          </cell>
          <cell r="G425" t="str">
            <v>SanDiego</v>
          </cell>
          <cell r="H425" t="str">
            <v>SanDiego</v>
          </cell>
          <cell r="J425">
            <v>548</v>
          </cell>
          <cell r="K425" t="str">
            <v>9</v>
          </cell>
          <cell r="L425" t="str">
            <v>12</v>
          </cell>
          <cell r="N425" t="str">
            <v>Site_Based</v>
          </cell>
          <cell r="O425" t="str">
            <v>Startup</v>
          </cell>
          <cell r="P425" t="str">
            <v>Direct</v>
          </cell>
          <cell r="Q425">
            <v>36770</v>
          </cell>
        </row>
        <row r="426">
          <cell r="A426">
            <v>15060</v>
          </cell>
          <cell r="B426" t="str">
            <v>Guajome Park Academy</v>
          </cell>
          <cell r="C426" t="str">
            <v>37684523730942</v>
          </cell>
          <cell r="D426" t="str">
            <v>050</v>
          </cell>
          <cell r="E426" t="str">
            <v>A-Active Member</v>
          </cell>
          <cell r="F426" t="str">
            <v>Vista Unified</v>
          </cell>
          <cell r="G426" t="str">
            <v>SanDiego</v>
          </cell>
          <cell r="H426" t="str">
            <v>SanDiego</v>
          </cell>
          <cell r="J426">
            <v>1500</v>
          </cell>
          <cell r="K426" t="str">
            <v>6</v>
          </cell>
          <cell r="L426" t="str">
            <v>12</v>
          </cell>
          <cell r="N426" t="str">
            <v>Site_Based</v>
          </cell>
          <cell r="O426" t="str">
            <v>Startup</v>
          </cell>
          <cell r="P426" t="str">
            <v>Direct</v>
          </cell>
          <cell r="Q426">
            <v>34516</v>
          </cell>
        </row>
        <row r="427">
          <cell r="A427">
            <v>15061</v>
          </cell>
          <cell r="B427" t="str">
            <v>Holly Drive Leadership Academy</v>
          </cell>
          <cell r="C427" t="str">
            <v>37683386117279</v>
          </cell>
          <cell r="D427" t="str">
            <v>264</v>
          </cell>
          <cell r="E427" t="str">
            <v>A-Active Member</v>
          </cell>
          <cell r="F427" t="str">
            <v>San Diego City Unified</v>
          </cell>
          <cell r="G427" t="str">
            <v>SanDiego</v>
          </cell>
          <cell r="H427" t="str">
            <v>SanDiego</v>
          </cell>
          <cell r="J427">
            <v>142</v>
          </cell>
          <cell r="K427" t="str">
            <v>K</v>
          </cell>
          <cell r="L427" t="str">
            <v>8</v>
          </cell>
          <cell r="N427" t="str">
            <v>Site_Based</v>
          </cell>
          <cell r="O427" t="str">
            <v>Startup</v>
          </cell>
          <cell r="P427" t="str">
            <v>Direct</v>
          </cell>
          <cell r="Q427">
            <v>36465</v>
          </cell>
        </row>
        <row r="428">
          <cell r="A428">
            <v>15062</v>
          </cell>
          <cell r="B428" t="str">
            <v>Julian Charter School</v>
          </cell>
          <cell r="C428" t="str">
            <v>37681633731239</v>
          </cell>
          <cell r="D428" t="str">
            <v>267</v>
          </cell>
          <cell r="E428" t="str">
            <v>A-Active Member</v>
          </cell>
          <cell r="F428" t="str">
            <v>Julian Union Elementary</v>
          </cell>
          <cell r="G428" t="str">
            <v>SanDiego</v>
          </cell>
          <cell r="H428" t="str">
            <v>SanDiego</v>
          </cell>
          <cell r="J428">
            <v>2100</v>
          </cell>
          <cell r="K428" t="str">
            <v>K</v>
          </cell>
          <cell r="L428" t="str">
            <v>12</v>
          </cell>
          <cell r="N428" t="str">
            <v>Ind_Study</v>
          </cell>
          <cell r="O428" t="str">
            <v>Startup</v>
          </cell>
          <cell r="P428" t="str">
            <v>Direct</v>
          </cell>
          <cell r="Q428">
            <v>36486</v>
          </cell>
        </row>
        <row r="429">
          <cell r="A429">
            <v>15064</v>
          </cell>
          <cell r="B429" t="str">
            <v>Journey Charter School</v>
          </cell>
          <cell r="C429" t="str">
            <v>30664646117758</v>
          </cell>
          <cell r="D429" t="str">
            <v>294</v>
          </cell>
          <cell r="E429" t="str">
            <v>A-Active Member</v>
          </cell>
          <cell r="F429" t="str">
            <v>Capistrano Unified</v>
          </cell>
          <cell r="G429" t="str">
            <v>SanDiego</v>
          </cell>
          <cell r="H429" t="str">
            <v>Orange</v>
          </cell>
          <cell r="J429">
            <v>264</v>
          </cell>
          <cell r="K429" t="str">
            <v>K</v>
          </cell>
          <cell r="L429" t="str">
            <v>8</v>
          </cell>
          <cell r="N429" t="str">
            <v>Site_Based</v>
          </cell>
          <cell r="O429" t="str">
            <v>Startup</v>
          </cell>
          <cell r="P429" t="str">
            <v>Direct</v>
          </cell>
          <cell r="Q429">
            <v>36794</v>
          </cell>
        </row>
        <row r="430">
          <cell r="A430">
            <v>15068</v>
          </cell>
          <cell r="B430" t="str">
            <v>MAAC Community Charter School</v>
          </cell>
          <cell r="C430" t="str">
            <v>37684113731304</v>
          </cell>
          <cell r="D430" t="str">
            <v>303</v>
          </cell>
          <cell r="E430" t="str">
            <v>A-Active Member</v>
          </cell>
          <cell r="F430" t="str">
            <v>Sweetwater Union High</v>
          </cell>
          <cell r="G430" t="str">
            <v>SanDiego</v>
          </cell>
          <cell r="H430" t="str">
            <v>SanDiego</v>
          </cell>
          <cell r="J430">
            <v>307</v>
          </cell>
          <cell r="K430" t="str">
            <v>9</v>
          </cell>
          <cell r="L430" t="str">
            <v>12</v>
          </cell>
          <cell r="N430" t="str">
            <v>Site_Based</v>
          </cell>
          <cell r="O430" t="str">
            <v>Startup</v>
          </cell>
          <cell r="P430" t="str">
            <v>Direct</v>
          </cell>
          <cell r="Q430">
            <v>37504</v>
          </cell>
        </row>
        <row r="431">
          <cell r="A431">
            <v>15069</v>
          </cell>
          <cell r="B431" t="str">
            <v>Helix Charter School</v>
          </cell>
          <cell r="C431" t="str">
            <v>37681303732732</v>
          </cell>
          <cell r="D431" t="str">
            <v>150</v>
          </cell>
          <cell r="E431" t="str">
            <v>A-Active Member</v>
          </cell>
          <cell r="F431" t="str">
            <v>Grossmont Union High</v>
          </cell>
          <cell r="G431" t="str">
            <v>SanDiego</v>
          </cell>
          <cell r="H431" t="str">
            <v>SanDiego</v>
          </cell>
          <cell r="J431">
            <v>2390</v>
          </cell>
          <cell r="K431" t="str">
            <v>9</v>
          </cell>
          <cell r="L431" t="str">
            <v>12</v>
          </cell>
          <cell r="N431" t="str">
            <v>Site_Based</v>
          </cell>
          <cell r="O431" t="str">
            <v>Conversion</v>
          </cell>
          <cell r="P431" t="str">
            <v>Direct</v>
          </cell>
          <cell r="Q431">
            <v>36038</v>
          </cell>
        </row>
        <row r="432">
          <cell r="A432">
            <v>15070</v>
          </cell>
          <cell r="B432" t="str">
            <v>Harriet Tubman Village Charter School</v>
          </cell>
          <cell r="C432" t="str">
            <v>37683386040018</v>
          </cell>
          <cell r="D432" t="str">
            <v>046</v>
          </cell>
          <cell r="E432" t="str">
            <v>A-Active Member</v>
          </cell>
          <cell r="F432" t="str">
            <v>San Diego City Unified</v>
          </cell>
          <cell r="G432" t="str">
            <v>SanDiego</v>
          </cell>
          <cell r="H432" t="str">
            <v>SanDiego</v>
          </cell>
          <cell r="J432">
            <v>250</v>
          </cell>
          <cell r="K432" t="str">
            <v>K</v>
          </cell>
          <cell r="L432" t="str">
            <v>8</v>
          </cell>
          <cell r="N432" t="str">
            <v>Site_Based</v>
          </cell>
          <cell r="O432" t="str">
            <v>Conversion</v>
          </cell>
          <cell r="P432" t="str">
            <v>Direct</v>
          </cell>
          <cell r="Q432">
            <v>34578</v>
          </cell>
        </row>
        <row r="433">
          <cell r="A433">
            <v>15072</v>
          </cell>
          <cell r="B433" t="str">
            <v>Temecula Preparatory School</v>
          </cell>
          <cell r="C433" t="str">
            <v>33751923330917</v>
          </cell>
          <cell r="D433" t="str">
            <v>284</v>
          </cell>
          <cell r="E433" t="str">
            <v>A-Active Member</v>
          </cell>
          <cell r="F433" t="str">
            <v>Temecula Valley Unified</v>
          </cell>
          <cell r="G433" t="str">
            <v>Inland_Empire</v>
          </cell>
          <cell r="H433" t="str">
            <v>Riverside</v>
          </cell>
          <cell r="J433">
            <v>700</v>
          </cell>
          <cell r="K433" t="str">
            <v>K</v>
          </cell>
          <cell r="L433" t="str">
            <v>12</v>
          </cell>
          <cell r="N433" t="str">
            <v>Site_Based</v>
          </cell>
          <cell r="O433" t="str">
            <v>Startup</v>
          </cell>
          <cell r="P433" t="str">
            <v>Direct</v>
          </cell>
          <cell r="Q433">
            <v>36774</v>
          </cell>
        </row>
        <row r="434">
          <cell r="A434">
            <v>15076</v>
          </cell>
          <cell r="B434" t="str">
            <v>Dehesa Charter School</v>
          </cell>
          <cell r="C434" t="str">
            <v>37680496119564</v>
          </cell>
          <cell r="D434" t="str">
            <v>419</v>
          </cell>
          <cell r="E434" t="str">
            <v>A-Active Member</v>
          </cell>
          <cell r="F434" t="str">
            <v>Dehesa Elementary</v>
          </cell>
          <cell r="G434" t="str">
            <v>SanDiego</v>
          </cell>
          <cell r="H434" t="str">
            <v>SanDiego</v>
          </cell>
          <cell r="J434">
            <v>650</v>
          </cell>
          <cell r="K434" t="str">
            <v>K</v>
          </cell>
          <cell r="L434" t="str">
            <v>12</v>
          </cell>
          <cell r="N434" t="str">
            <v>Ind_Study</v>
          </cell>
          <cell r="O434" t="str">
            <v>Startup</v>
          </cell>
          <cell r="P434" t="str">
            <v>Direct</v>
          </cell>
          <cell r="Q434">
            <v>37179</v>
          </cell>
        </row>
        <row r="435">
          <cell r="A435">
            <v>15077</v>
          </cell>
          <cell r="B435" t="str">
            <v>Excelsior Schools</v>
          </cell>
          <cell r="C435" t="str">
            <v>36679343630761</v>
          </cell>
          <cell r="D435" t="str">
            <v>074</v>
          </cell>
          <cell r="E435" t="str">
            <v>A-Active Member</v>
          </cell>
          <cell r="F435" t="str">
            <v>Victor Valley Union High</v>
          </cell>
          <cell r="G435" t="str">
            <v>Inland_Empire</v>
          </cell>
          <cell r="H435" t="str">
            <v>SanBernardino</v>
          </cell>
          <cell r="J435">
            <v>1100</v>
          </cell>
          <cell r="K435" t="str">
            <v>7</v>
          </cell>
          <cell r="L435" t="str">
            <v>12</v>
          </cell>
          <cell r="N435" t="str">
            <v>Combination</v>
          </cell>
          <cell r="O435" t="str">
            <v>Startup</v>
          </cell>
          <cell r="P435" t="str">
            <v>Direct</v>
          </cell>
          <cell r="Q435">
            <v>34712</v>
          </cell>
        </row>
        <row r="436">
          <cell r="A436">
            <v>15078</v>
          </cell>
          <cell r="B436" t="str">
            <v>Chula Vista Learning Community Charter</v>
          </cell>
          <cell r="C436" t="str">
            <v>37680236115778</v>
          </cell>
          <cell r="D436" t="str">
            <v>135</v>
          </cell>
          <cell r="E436" t="str">
            <v>P-Prospect Member</v>
          </cell>
          <cell r="F436" t="str">
            <v>Chula Vista Elementary</v>
          </cell>
          <cell r="G436" t="str">
            <v>SanDiego</v>
          </cell>
          <cell r="H436" t="str">
            <v>SanDiego</v>
          </cell>
          <cell r="J436">
            <v>608</v>
          </cell>
          <cell r="K436" t="str">
            <v>K</v>
          </cell>
          <cell r="L436" t="str">
            <v>7</v>
          </cell>
          <cell r="N436" t="str">
            <v>Site_Based</v>
          </cell>
          <cell r="O436" t="str">
            <v>Startup</v>
          </cell>
          <cell r="P436" t="str">
            <v>Direct</v>
          </cell>
          <cell r="Q436">
            <v>36046</v>
          </cell>
        </row>
        <row r="437">
          <cell r="A437">
            <v>15079</v>
          </cell>
          <cell r="B437" t="str">
            <v>Choice 2000 On-Line School</v>
          </cell>
          <cell r="C437" t="str">
            <v>33672073330693</v>
          </cell>
          <cell r="D437" t="str">
            <v>061</v>
          </cell>
          <cell r="E437" t="str">
            <v>A-Active Member</v>
          </cell>
          <cell r="F437" t="str">
            <v>Chino Valley Unified</v>
          </cell>
          <cell r="G437" t="str">
            <v>Inland_Empire</v>
          </cell>
          <cell r="H437" t="str">
            <v>Riverside</v>
          </cell>
          <cell r="J437">
            <v>208</v>
          </cell>
          <cell r="K437" t="str">
            <v>9</v>
          </cell>
          <cell r="L437" t="str">
            <v>12</v>
          </cell>
          <cell r="N437" t="str">
            <v>Ind_Study</v>
          </cell>
          <cell r="O437" t="str">
            <v>Startup</v>
          </cell>
          <cell r="P437" t="str">
            <v>Locally</v>
          </cell>
          <cell r="Q437">
            <v>34578</v>
          </cell>
        </row>
        <row r="438">
          <cell r="A438">
            <v>15080</v>
          </cell>
          <cell r="B438" t="str">
            <v>Classical Academy Charter</v>
          </cell>
          <cell r="C438" t="str">
            <v>37680986116776</v>
          </cell>
          <cell r="D438" t="str">
            <v>199</v>
          </cell>
          <cell r="E438" t="str">
            <v>A-Active Member</v>
          </cell>
          <cell r="F438" t="str">
            <v>Escondido Union Elementary</v>
          </cell>
          <cell r="G438" t="str">
            <v>SanDiego</v>
          </cell>
          <cell r="H438" t="str">
            <v>SanDiego</v>
          </cell>
          <cell r="J438">
            <v>865</v>
          </cell>
          <cell r="K438" t="str">
            <v>K</v>
          </cell>
          <cell r="L438" t="str">
            <v>8</v>
          </cell>
          <cell r="N438" t="str">
            <v>Ind_Study</v>
          </cell>
          <cell r="O438" t="str">
            <v>Startup</v>
          </cell>
          <cell r="P438" t="str">
            <v>Direct</v>
          </cell>
          <cell r="Q438">
            <v>36410</v>
          </cell>
        </row>
        <row r="439">
          <cell r="A439">
            <v>15081</v>
          </cell>
          <cell r="B439" t="str">
            <v>Explorer Elementary Charter School</v>
          </cell>
          <cell r="C439" t="str">
            <v>37683386117683</v>
          </cell>
          <cell r="D439" t="str">
            <v>278</v>
          </cell>
          <cell r="E439" t="str">
            <v>A-Active Member</v>
          </cell>
          <cell r="F439" t="str">
            <v>San Diego City Unified</v>
          </cell>
          <cell r="G439" t="str">
            <v>SanDiego</v>
          </cell>
          <cell r="H439" t="str">
            <v>SanDiego</v>
          </cell>
          <cell r="J439">
            <v>340</v>
          </cell>
          <cell r="K439" t="str">
            <v>K</v>
          </cell>
          <cell r="L439" t="str">
            <v>5</v>
          </cell>
          <cell r="N439" t="str">
            <v>Site_Based</v>
          </cell>
          <cell r="O439" t="str">
            <v>Startup</v>
          </cell>
          <cell r="P439" t="str">
            <v>Direct</v>
          </cell>
          <cell r="Q439">
            <v>36774</v>
          </cell>
        </row>
        <row r="440">
          <cell r="A440">
            <v>15082</v>
          </cell>
          <cell r="B440" t="str">
            <v>Museum School</v>
          </cell>
          <cell r="C440" t="str">
            <v>37683386115570</v>
          </cell>
          <cell r="D440" t="str">
            <v>081</v>
          </cell>
          <cell r="E440" t="str">
            <v>A-Active Member</v>
          </cell>
          <cell r="F440" t="str">
            <v>San Diego City Unified</v>
          </cell>
          <cell r="G440" t="str">
            <v>SanDiego</v>
          </cell>
          <cell r="H440" t="str">
            <v>SanDiego</v>
          </cell>
          <cell r="J440">
            <v>150</v>
          </cell>
          <cell r="K440" t="str">
            <v>K</v>
          </cell>
          <cell r="L440" t="str">
            <v>6</v>
          </cell>
          <cell r="N440" t="str">
            <v>Site_Based</v>
          </cell>
          <cell r="O440" t="str">
            <v>Startup</v>
          </cell>
          <cell r="P440" t="str">
            <v>Direct</v>
          </cell>
          <cell r="Q440">
            <v>36045</v>
          </cell>
        </row>
        <row r="441">
          <cell r="A441">
            <v>15085</v>
          </cell>
          <cell r="B441" t="str">
            <v>Greater San Diego Academy</v>
          </cell>
          <cell r="C441" t="str">
            <v>37681556117303</v>
          </cell>
          <cell r="D441" t="str">
            <v>261</v>
          </cell>
          <cell r="E441" t="str">
            <v>A-Active Member</v>
          </cell>
          <cell r="F441" t="str">
            <v>Jamul-Dulzura Union Elementary</v>
          </cell>
          <cell r="G441" t="str">
            <v>SanDiego</v>
          </cell>
          <cell r="H441" t="str">
            <v>SanDiego</v>
          </cell>
          <cell r="J441">
            <v>325</v>
          </cell>
          <cell r="K441" t="str">
            <v>K</v>
          </cell>
          <cell r="L441" t="str">
            <v>12</v>
          </cell>
          <cell r="N441" t="str">
            <v>Ind_Study</v>
          </cell>
          <cell r="O441" t="str">
            <v>Startup</v>
          </cell>
          <cell r="P441" t="str">
            <v>Direct</v>
          </cell>
          <cell r="Q441">
            <v>36402</v>
          </cell>
        </row>
        <row r="442">
          <cell r="A442">
            <v>15086</v>
          </cell>
          <cell r="B442" t="str">
            <v>Gates Elementary School</v>
          </cell>
          <cell r="C442" t="str">
            <v>30736356030183</v>
          </cell>
          <cell r="D442" t="str">
            <v>157</v>
          </cell>
          <cell r="E442" t="str">
            <v>X-Declined Membership</v>
          </cell>
          <cell r="F442" t="str">
            <v>Saddleback Valley Unified</v>
          </cell>
          <cell r="G442" t="str">
            <v>SanDiego</v>
          </cell>
          <cell r="H442" t="str">
            <v>Orange</v>
          </cell>
          <cell r="J442">
            <v>860</v>
          </cell>
          <cell r="K442" t="str">
            <v>K</v>
          </cell>
          <cell r="L442" t="str">
            <v>6</v>
          </cell>
          <cell r="N442" t="str">
            <v>Site_Based</v>
          </cell>
          <cell r="O442" t="str">
            <v>Conversion</v>
          </cell>
          <cell r="P442" t="str">
            <v>Locally</v>
          </cell>
          <cell r="Q442">
            <v>36048</v>
          </cell>
        </row>
        <row r="443">
          <cell r="A443">
            <v>15087</v>
          </cell>
          <cell r="B443" t="str">
            <v>El Rancho Charter School</v>
          </cell>
          <cell r="C443" t="str">
            <v>30666216094874</v>
          </cell>
          <cell r="D443" t="str">
            <v>445</v>
          </cell>
          <cell r="E443" t="str">
            <v>A-Active Member</v>
          </cell>
          <cell r="F443" t="str">
            <v>Orange Unified</v>
          </cell>
          <cell r="G443" t="str">
            <v>SanDiego</v>
          </cell>
          <cell r="H443" t="str">
            <v>Orange</v>
          </cell>
          <cell r="J443">
            <v>1160</v>
          </cell>
          <cell r="K443" t="str">
            <v>7</v>
          </cell>
          <cell r="L443" t="str">
            <v>8</v>
          </cell>
          <cell r="N443" t="str">
            <v>Site_Based</v>
          </cell>
          <cell r="O443" t="str">
            <v>Conversion</v>
          </cell>
          <cell r="P443" t="str">
            <v>Locally</v>
          </cell>
          <cell r="Q443">
            <v>37438</v>
          </cell>
        </row>
        <row r="444">
          <cell r="A444">
            <v>15088</v>
          </cell>
          <cell r="B444" t="str">
            <v>Iftin Charter School</v>
          </cell>
          <cell r="C444" t="str">
            <v>37683380108548</v>
          </cell>
          <cell r="D444" t="str">
            <v>680</v>
          </cell>
          <cell r="E444" t="str">
            <v>A-Active Member</v>
          </cell>
          <cell r="F444" t="str">
            <v>San Diego City Unified</v>
          </cell>
          <cell r="G444" t="str">
            <v>SanDiego</v>
          </cell>
          <cell r="H444" t="str">
            <v>SanDiego</v>
          </cell>
          <cell r="J444">
            <v>138</v>
          </cell>
          <cell r="K444" t="str">
            <v>K</v>
          </cell>
          <cell r="L444" t="str">
            <v>8</v>
          </cell>
          <cell r="N444" t="str">
            <v>Site_Based</v>
          </cell>
          <cell r="O444" t="str">
            <v>Startup</v>
          </cell>
          <cell r="P444" t="str">
            <v>Direct</v>
          </cell>
          <cell r="Q444">
            <v>38930</v>
          </cell>
        </row>
        <row r="445">
          <cell r="A445">
            <v>31620</v>
          </cell>
          <cell r="B445" t="str">
            <v>Making Waves Academy</v>
          </cell>
          <cell r="C445" t="str">
            <v>07100740114470</v>
          </cell>
          <cell r="D445" t="str">
            <v>868</v>
          </cell>
          <cell r="E445" t="str">
            <v>A-Active Member</v>
          </cell>
          <cell r="F445" t="str">
            <v>Contra Costa Co. Off. of Education</v>
          </cell>
          <cell r="G445" t="str">
            <v>SanFrancisco</v>
          </cell>
          <cell r="H445" t="str">
            <v>ContraCosta</v>
          </cell>
          <cell r="J445">
            <v>300</v>
          </cell>
          <cell r="K445" t="str">
            <v>5</v>
          </cell>
          <cell r="L445" t="str">
            <v>7</v>
          </cell>
          <cell r="N445" t="str">
            <v>Site_Based</v>
          </cell>
          <cell r="O445" t="str">
            <v>Startup</v>
          </cell>
          <cell r="P445" t="str">
            <v>Direct</v>
          </cell>
          <cell r="Q445">
            <v>39329</v>
          </cell>
        </row>
        <row r="446">
          <cell r="A446">
            <v>31687</v>
          </cell>
          <cell r="B446" t="str">
            <v>Klamath River Early College of the Redwoods</v>
          </cell>
          <cell r="C446" t="str">
            <v>08100820109777</v>
          </cell>
          <cell r="D446" t="str">
            <v>722</v>
          </cell>
          <cell r="E446" t="str">
            <v>A-Active Member</v>
          </cell>
          <cell r="F446" t="str">
            <v>Del Norte Co. Office of Education</v>
          </cell>
          <cell r="G446" t="str">
            <v>SanFrancisco</v>
          </cell>
          <cell r="H446" t="str">
            <v>DelNorte</v>
          </cell>
          <cell r="J446">
            <v>31</v>
          </cell>
          <cell r="K446" t="str">
            <v>9</v>
          </cell>
          <cell r="L446" t="str">
            <v>12</v>
          </cell>
          <cell r="N446" t="str">
            <v>Site_Based</v>
          </cell>
          <cell r="O446" t="str">
            <v>Startup</v>
          </cell>
          <cell r="P446" t="str">
            <v>Direct</v>
          </cell>
          <cell r="Q446">
            <v>38614</v>
          </cell>
        </row>
        <row r="447">
          <cell r="A447">
            <v>31720</v>
          </cell>
          <cell r="B447" t="str">
            <v>Celerity Nascent Charter School</v>
          </cell>
          <cell r="C447" t="str">
            <v>19647330108910</v>
          </cell>
          <cell r="D447" t="str">
            <v>716</v>
          </cell>
          <cell r="E447" t="str">
            <v>A-Active Member</v>
          </cell>
          <cell r="F447" t="str">
            <v>Los Angeles Unified</v>
          </cell>
          <cell r="G447" t="str">
            <v>Los_Angeles</v>
          </cell>
          <cell r="H447" t="str">
            <v>LosAngeles</v>
          </cell>
          <cell r="J447">
            <v>550</v>
          </cell>
          <cell r="K447" t="str">
            <v>K</v>
          </cell>
          <cell r="L447" t="str">
            <v>8</v>
          </cell>
          <cell r="N447" t="str">
            <v>Site_Based</v>
          </cell>
          <cell r="O447" t="str">
            <v>Startup</v>
          </cell>
          <cell r="P447" t="str">
            <v>Direct</v>
          </cell>
          <cell r="Q447">
            <v>38601</v>
          </cell>
        </row>
        <row r="448">
          <cell r="A448">
            <v>31947</v>
          </cell>
          <cell r="B448" t="str">
            <v>Stone Bridge School</v>
          </cell>
          <cell r="C448" t="str">
            <v>28662660108605</v>
          </cell>
          <cell r="D448" t="str">
            <v>679</v>
          </cell>
          <cell r="E448" t="str">
            <v>A-Active Member</v>
          </cell>
          <cell r="F448" t="str">
            <v>Napa Valley Unified</v>
          </cell>
          <cell r="G448" t="str">
            <v>SanFrancisco</v>
          </cell>
          <cell r="H448" t="str">
            <v>Napa</v>
          </cell>
          <cell r="J448">
            <v>253</v>
          </cell>
          <cell r="K448" t="str">
            <v>K</v>
          </cell>
          <cell r="L448" t="str">
            <v>8</v>
          </cell>
          <cell r="N448" t="str">
            <v>Site_Based</v>
          </cell>
          <cell r="O448" t="str">
            <v>Startup</v>
          </cell>
          <cell r="P448" t="str">
            <v>Direct</v>
          </cell>
          <cell r="Q448">
            <v>38596</v>
          </cell>
        </row>
        <row r="449">
          <cell r="A449">
            <v>32201</v>
          </cell>
          <cell r="B449" t="str">
            <v>Excellence and Justice in Education Charter School (EJE Charter School)</v>
          </cell>
          <cell r="C449" t="str">
            <v>37679910108563</v>
          </cell>
          <cell r="D449" t="str">
            <v>683</v>
          </cell>
          <cell r="E449" t="str">
            <v>A-Active Member</v>
          </cell>
          <cell r="F449" t="str">
            <v>Cajon Valley Union Elementary</v>
          </cell>
          <cell r="G449" t="str">
            <v>SanDiego</v>
          </cell>
          <cell r="H449" t="str">
            <v>SanDiego</v>
          </cell>
          <cell r="J449">
            <v>350</v>
          </cell>
          <cell r="K449" t="str">
            <v>K</v>
          </cell>
          <cell r="L449" t="str">
            <v>5</v>
          </cell>
          <cell r="N449" t="str">
            <v>Site_Based</v>
          </cell>
          <cell r="O449" t="str">
            <v>Startup</v>
          </cell>
          <cell r="P449" t="str">
            <v>Direct</v>
          </cell>
          <cell r="Q449">
            <v>38579</v>
          </cell>
        </row>
        <row r="450">
          <cell r="A450">
            <v>32202</v>
          </cell>
          <cell r="B450" t="str">
            <v>Leadership Public Schools: Hayward</v>
          </cell>
          <cell r="C450" t="str">
            <v>01611920108670</v>
          </cell>
          <cell r="D450" t="str">
            <v>684</v>
          </cell>
          <cell r="E450" t="str">
            <v>X-Declined Membership</v>
          </cell>
          <cell r="F450" t="str">
            <v>SBE</v>
          </cell>
          <cell r="G450" t="str">
            <v>SanFrancisco</v>
          </cell>
          <cell r="H450" t="str">
            <v>Alameda</v>
          </cell>
          <cell r="J450">
            <v>93</v>
          </cell>
          <cell r="K450" t="str">
            <v>9</v>
          </cell>
          <cell r="L450" t="str">
            <v>11</v>
          </cell>
          <cell r="N450" t="str">
            <v>Site_Based</v>
          </cell>
          <cell r="O450" t="str">
            <v>Startup</v>
          </cell>
          <cell r="P450" t="str">
            <v>Direct</v>
          </cell>
          <cell r="Q450">
            <v>38589</v>
          </cell>
        </row>
        <row r="451">
          <cell r="A451">
            <v>32204</v>
          </cell>
          <cell r="B451" t="str">
            <v>Creative Connections Arts Academy</v>
          </cell>
          <cell r="C451" t="str">
            <v>34765050108795</v>
          </cell>
          <cell r="D451" t="str">
            <v>686</v>
          </cell>
          <cell r="E451" t="str">
            <v>P-Prospect Member</v>
          </cell>
          <cell r="F451" t="str">
            <v>Twin Rivers Unified</v>
          </cell>
          <cell r="G451" t="str">
            <v>Sacramento</v>
          </cell>
          <cell r="H451" t="str">
            <v>Sacramento</v>
          </cell>
          <cell r="J451">
            <v>370</v>
          </cell>
          <cell r="K451" t="str">
            <v>K</v>
          </cell>
          <cell r="L451" t="str">
            <v>8</v>
          </cell>
          <cell r="N451" t="str">
            <v>Site_Based</v>
          </cell>
          <cell r="O451" t="str">
            <v>Startup</v>
          </cell>
          <cell r="P451" t="str">
            <v>Locally</v>
          </cell>
          <cell r="Q451">
            <v>38586</v>
          </cell>
        </row>
        <row r="452">
          <cell r="A452">
            <v>32205</v>
          </cell>
          <cell r="B452" t="str">
            <v>Heritage Peak Charter School</v>
          </cell>
          <cell r="C452" t="str">
            <v>34765050108415</v>
          </cell>
          <cell r="D452" t="str">
            <v>687</v>
          </cell>
          <cell r="E452" t="str">
            <v>A-Active Member</v>
          </cell>
          <cell r="F452" t="str">
            <v>Twin Rivers Unified</v>
          </cell>
          <cell r="G452" t="str">
            <v>Sacramento</v>
          </cell>
          <cell r="H452" t="str">
            <v>Sacramento</v>
          </cell>
          <cell r="J452">
            <v>670</v>
          </cell>
          <cell r="K452" t="str">
            <v>K</v>
          </cell>
          <cell r="L452" t="str">
            <v>12</v>
          </cell>
          <cell r="N452" t="str">
            <v>Ind_Study</v>
          </cell>
          <cell r="O452" t="str">
            <v>Startup</v>
          </cell>
          <cell r="P452" t="str">
            <v>Direct</v>
          </cell>
          <cell r="Q452">
            <v>38576</v>
          </cell>
        </row>
        <row r="453">
          <cell r="A453">
            <v>32500</v>
          </cell>
          <cell r="B453" t="str">
            <v>Academia Avance</v>
          </cell>
          <cell r="C453" t="str">
            <v>19101990100926</v>
          </cell>
          <cell r="D453" t="str">
            <v>738</v>
          </cell>
          <cell r="E453" t="str">
            <v>A-Active Member</v>
          </cell>
          <cell r="F453" t="str">
            <v>Los Angeles County Office of Education</v>
          </cell>
          <cell r="G453" t="str">
            <v>Los_Angeles</v>
          </cell>
          <cell r="H453" t="str">
            <v>LosAngeles</v>
          </cell>
          <cell r="J453">
            <v>350</v>
          </cell>
          <cell r="K453" t="str">
            <v>5</v>
          </cell>
          <cell r="L453" t="str">
            <v>10</v>
          </cell>
          <cell r="N453" t="str">
            <v>Site_Based</v>
          </cell>
          <cell r="O453" t="str">
            <v>Startup</v>
          </cell>
          <cell r="P453" t="str">
            <v>Direct</v>
          </cell>
          <cell r="Q453">
            <v>38625</v>
          </cell>
        </row>
        <row r="454">
          <cell r="A454">
            <v>32508</v>
          </cell>
          <cell r="B454" t="str">
            <v>Envision Academy of Arts and Technology</v>
          </cell>
          <cell r="C454" t="str">
            <v>01100170112607</v>
          </cell>
          <cell r="D454" t="str">
            <v>811</v>
          </cell>
          <cell r="E454" t="str">
            <v>A-Active Member</v>
          </cell>
          <cell r="F454" t="str">
            <v>Alameda County Office of Education</v>
          </cell>
          <cell r="G454" t="str">
            <v>SanFrancisco</v>
          </cell>
          <cell r="H454" t="str">
            <v>Alameda</v>
          </cell>
          <cell r="J454">
            <v>300</v>
          </cell>
          <cell r="K454" t="str">
            <v>9</v>
          </cell>
          <cell r="L454" t="str">
            <v>10</v>
          </cell>
          <cell r="N454" t="str">
            <v>Site_Based</v>
          </cell>
          <cell r="O454" t="str">
            <v>Startup</v>
          </cell>
          <cell r="P454" t="str">
            <v>Direct</v>
          </cell>
          <cell r="Q454">
            <v>38950</v>
          </cell>
        </row>
        <row r="455">
          <cell r="A455">
            <v>32509</v>
          </cell>
          <cell r="B455" t="str">
            <v>Berkley Maynard Academy</v>
          </cell>
          <cell r="C455" t="str">
            <v>01612590109819</v>
          </cell>
          <cell r="D455" t="str">
            <v>726</v>
          </cell>
          <cell r="E455" t="str">
            <v>A-Active Member</v>
          </cell>
          <cell r="F455" t="str">
            <v>Oakland Unified</v>
          </cell>
          <cell r="G455" t="str">
            <v>SanFrancisco</v>
          </cell>
          <cell r="H455" t="str">
            <v>Alameda</v>
          </cell>
          <cell r="J455">
            <v>167</v>
          </cell>
          <cell r="K455" t="str">
            <v>K</v>
          </cell>
          <cell r="L455" t="str">
            <v>7</v>
          </cell>
          <cell r="N455" t="str">
            <v>Site_Based</v>
          </cell>
          <cell r="O455" t="str">
            <v>Startup</v>
          </cell>
          <cell r="P455" t="str">
            <v>Direct</v>
          </cell>
          <cell r="Q455">
            <v>38594</v>
          </cell>
        </row>
        <row r="456">
          <cell r="A456">
            <v>32534</v>
          </cell>
          <cell r="B456" t="str">
            <v>COVA Music Conservatory</v>
          </cell>
          <cell r="C456" t="str">
            <v>01612590114454</v>
          </cell>
          <cell r="D456" t="str">
            <v>864</v>
          </cell>
          <cell r="E456" t="str">
            <v>A-Active Member</v>
          </cell>
          <cell r="F456" t="str">
            <v>Oakland Unified</v>
          </cell>
          <cell r="G456" t="str">
            <v>SanFrancisco</v>
          </cell>
          <cell r="H456" t="str">
            <v>Alameda</v>
          </cell>
          <cell r="J456">
            <v>190</v>
          </cell>
          <cell r="K456" t="str">
            <v>K</v>
          </cell>
          <cell r="L456" t="str">
            <v>8</v>
          </cell>
          <cell r="N456" t="str">
            <v>Site_Based</v>
          </cell>
          <cell r="O456" t="str">
            <v>Startup</v>
          </cell>
          <cell r="P456" t="str">
            <v>Direct</v>
          </cell>
          <cell r="Q456">
            <v>39329</v>
          </cell>
        </row>
        <row r="457">
          <cell r="A457">
            <v>32572</v>
          </cell>
          <cell r="B457" t="str">
            <v>James Jordan Middle School</v>
          </cell>
          <cell r="C457" t="str">
            <v>19647330109884</v>
          </cell>
          <cell r="D457" t="str">
            <v>734</v>
          </cell>
          <cell r="E457" t="str">
            <v>A-Active Member</v>
          </cell>
          <cell r="F457" t="str">
            <v>Los Angeles Unified</v>
          </cell>
          <cell r="G457" t="str">
            <v>Los_Angeles</v>
          </cell>
          <cell r="H457" t="str">
            <v>LosAngeles</v>
          </cell>
          <cell r="J457">
            <v>212</v>
          </cell>
          <cell r="K457" t="str">
            <v>6</v>
          </cell>
          <cell r="L457" t="str">
            <v>8</v>
          </cell>
          <cell r="N457" t="str">
            <v>Site_Based</v>
          </cell>
          <cell r="O457" t="str">
            <v>Startup</v>
          </cell>
          <cell r="P457" t="str">
            <v>Direct</v>
          </cell>
          <cell r="Q457">
            <v>38600</v>
          </cell>
        </row>
        <row r="458">
          <cell r="A458">
            <v>32579</v>
          </cell>
          <cell r="B458" t="str">
            <v>Keiller Leadership Academy</v>
          </cell>
          <cell r="C458" t="str">
            <v>37683386039812</v>
          </cell>
          <cell r="D458" t="str">
            <v>695</v>
          </cell>
          <cell r="E458" t="str">
            <v>A-Active Member</v>
          </cell>
          <cell r="F458" t="str">
            <v>San Diego City Unified</v>
          </cell>
          <cell r="G458" t="str">
            <v>SanDiego</v>
          </cell>
          <cell r="H458" t="str">
            <v>SanDiego</v>
          </cell>
          <cell r="J458">
            <v>504</v>
          </cell>
          <cell r="K458" t="str">
            <v>6</v>
          </cell>
          <cell r="L458" t="str">
            <v>8</v>
          </cell>
          <cell r="N458" t="str">
            <v>Site_Based</v>
          </cell>
          <cell r="O458" t="str">
            <v>Conversion</v>
          </cell>
          <cell r="P458" t="str">
            <v>Direct</v>
          </cell>
          <cell r="Q458">
            <v>38602</v>
          </cell>
        </row>
        <row r="459">
          <cell r="A459">
            <v>32593</v>
          </cell>
          <cell r="B459" t="str">
            <v>Lighthouse Community Charter High School</v>
          </cell>
          <cell r="C459" t="str">
            <v>01612590108944</v>
          </cell>
          <cell r="D459" t="str">
            <v>700</v>
          </cell>
          <cell r="E459" t="str">
            <v>A-Active Member</v>
          </cell>
          <cell r="F459" t="str">
            <v>Oakland Unified</v>
          </cell>
          <cell r="G459" t="str">
            <v>SanFrancisco</v>
          </cell>
          <cell r="H459" t="str">
            <v>Alameda</v>
          </cell>
          <cell r="J459">
            <v>190</v>
          </cell>
          <cell r="K459" t="str">
            <v>9</v>
          </cell>
          <cell r="L459" t="str">
            <v>12</v>
          </cell>
          <cell r="N459" t="str">
            <v>Site_Based</v>
          </cell>
          <cell r="O459" t="str">
            <v>Startup</v>
          </cell>
          <cell r="P459" t="str">
            <v>Direct</v>
          </cell>
          <cell r="Q459">
            <v>38601</v>
          </cell>
        </row>
        <row r="460">
          <cell r="A460">
            <v>32602</v>
          </cell>
          <cell r="B460" t="str">
            <v>Magnolia Science Academy - San Diego</v>
          </cell>
          <cell r="C460" t="str">
            <v>37683380109157</v>
          </cell>
          <cell r="D460" t="str">
            <v>698</v>
          </cell>
          <cell r="E460" t="str">
            <v>A-Active Member</v>
          </cell>
          <cell r="F460" t="str">
            <v>San Diego Unified School District</v>
          </cell>
          <cell r="G460" t="str">
            <v>SanDiego</v>
          </cell>
          <cell r="H460" t="str">
            <v>SanDiego</v>
          </cell>
          <cell r="J460">
            <v>309</v>
          </cell>
          <cell r="K460" t="str">
            <v>6</v>
          </cell>
          <cell r="L460" t="str">
            <v>8</v>
          </cell>
          <cell r="N460" t="str">
            <v>Site_Based</v>
          </cell>
          <cell r="O460" t="str">
            <v>Startup</v>
          </cell>
          <cell r="P460" t="str">
            <v>Direct</v>
          </cell>
          <cell r="Q460">
            <v>38601</v>
          </cell>
        </row>
        <row r="461">
          <cell r="A461">
            <v>32757</v>
          </cell>
          <cell r="B461" t="str">
            <v>Westlake Charter School</v>
          </cell>
          <cell r="C461" t="str">
            <v>34752830108860</v>
          </cell>
          <cell r="D461" t="str">
            <v>711</v>
          </cell>
          <cell r="E461" t="str">
            <v>A-Active Member</v>
          </cell>
          <cell r="F461" t="str">
            <v>Natomas Unified</v>
          </cell>
          <cell r="G461" t="str">
            <v>Sacramento</v>
          </cell>
          <cell r="H461" t="str">
            <v>Sacramento</v>
          </cell>
          <cell r="J461">
            <v>321</v>
          </cell>
          <cell r="K461" t="str">
            <v>K</v>
          </cell>
          <cell r="L461" t="str">
            <v>5</v>
          </cell>
          <cell r="N461" t="str">
            <v>Site_Based</v>
          </cell>
          <cell r="O461" t="str">
            <v>Startup</v>
          </cell>
          <cell r="P461" t="str">
            <v>Locally</v>
          </cell>
          <cell r="Q461">
            <v>38588</v>
          </cell>
        </row>
        <row r="462">
          <cell r="A462">
            <v>32766</v>
          </cell>
          <cell r="B462" t="str">
            <v>Discovery Charter School</v>
          </cell>
          <cell r="C462" t="str">
            <v>43104390111880</v>
          </cell>
          <cell r="D462" t="str">
            <v>767</v>
          </cell>
          <cell r="E462" t="str">
            <v>A-Active Member</v>
          </cell>
          <cell r="G462" t="str">
            <v>SanFrancisco</v>
          </cell>
          <cell r="H462" t="str">
            <v>SantaClara</v>
          </cell>
          <cell r="J462">
            <v>540</v>
          </cell>
          <cell r="K462" t="str">
            <v>K</v>
          </cell>
          <cell r="L462" t="str">
            <v>8</v>
          </cell>
          <cell r="N462" t="str">
            <v>Site_Based</v>
          </cell>
          <cell r="O462" t="str">
            <v>Startup</v>
          </cell>
          <cell r="P462" t="str">
            <v>Direct</v>
          </cell>
          <cell r="Q462">
            <v>38953</v>
          </cell>
        </row>
        <row r="463">
          <cell r="A463">
            <v>32838</v>
          </cell>
          <cell r="B463" t="str">
            <v>Gabriella Charter School</v>
          </cell>
          <cell r="C463" t="str">
            <v>19647330108886</v>
          </cell>
          <cell r="D463" t="str">
            <v>713</v>
          </cell>
          <cell r="E463" t="str">
            <v>A-Active Member</v>
          </cell>
          <cell r="F463" t="str">
            <v>Los Angeles Unified</v>
          </cell>
          <cell r="G463" t="str">
            <v>Los_Angeles</v>
          </cell>
          <cell r="H463" t="str">
            <v>LosAngeles</v>
          </cell>
          <cell r="J463">
            <v>152</v>
          </cell>
          <cell r="K463" t="str">
            <v>K</v>
          </cell>
          <cell r="L463" t="str">
            <v>5</v>
          </cell>
          <cell r="N463" t="str">
            <v>Site_Based</v>
          </cell>
          <cell r="O463" t="str">
            <v>Startup</v>
          </cell>
          <cell r="P463" t="str">
            <v>Direct</v>
          </cell>
          <cell r="Q463">
            <v>38601</v>
          </cell>
        </row>
        <row r="464">
          <cell r="A464">
            <v>33002</v>
          </cell>
          <cell r="B464" t="str">
            <v>Nord Country School</v>
          </cell>
          <cell r="C464" t="str">
            <v>04614240110551</v>
          </cell>
          <cell r="D464" t="str">
            <v>729</v>
          </cell>
          <cell r="E464" t="str">
            <v>A-Active Member</v>
          </cell>
          <cell r="F464" t="str">
            <v>Chico Unified</v>
          </cell>
          <cell r="G464" t="str">
            <v>Sacramento</v>
          </cell>
          <cell r="H464" t="str">
            <v>Butte</v>
          </cell>
          <cell r="J464">
            <v>126</v>
          </cell>
          <cell r="K464" t="str">
            <v>K</v>
          </cell>
          <cell r="L464" t="str">
            <v>6</v>
          </cell>
          <cell r="N464" t="str">
            <v>Site_Based</v>
          </cell>
          <cell r="O464" t="str">
            <v>Conversion</v>
          </cell>
          <cell r="P464" t="str">
            <v>Direct</v>
          </cell>
          <cell r="Q464">
            <v>38580</v>
          </cell>
        </row>
        <row r="465">
          <cell r="A465">
            <v>33023</v>
          </cell>
          <cell r="B465" t="str">
            <v>Education for Change Cox Elementary</v>
          </cell>
          <cell r="C465" t="str">
            <v>01612596001788</v>
          </cell>
          <cell r="D465" t="str">
            <v>740</v>
          </cell>
          <cell r="E465" t="str">
            <v>A-Active Member</v>
          </cell>
          <cell r="F465" t="str">
            <v>Oakland Unified</v>
          </cell>
          <cell r="G465" t="str">
            <v>SanFrancisco</v>
          </cell>
          <cell r="H465" t="str">
            <v>Alameda</v>
          </cell>
          <cell r="J465">
            <v>530</v>
          </cell>
          <cell r="K465" t="str">
            <v>K</v>
          </cell>
          <cell r="L465" t="str">
            <v>5</v>
          </cell>
          <cell r="N465" t="str">
            <v>Site_Based</v>
          </cell>
          <cell r="O465" t="str">
            <v>Conversion</v>
          </cell>
          <cell r="P465" t="str">
            <v>Direct</v>
          </cell>
          <cell r="Q465">
            <v>38593</v>
          </cell>
        </row>
        <row r="466">
          <cell r="A466">
            <v>33028</v>
          </cell>
          <cell r="B466" t="str">
            <v>Oakland Aviation High School</v>
          </cell>
          <cell r="C466" t="str">
            <v>01612590111823</v>
          </cell>
          <cell r="D466" t="str">
            <v>764</v>
          </cell>
          <cell r="E466" t="str">
            <v>A-Active Member</v>
          </cell>
          <cell r="F466" t="str">
            <v>Oakland Unified</v>
          </cell>
          <cell r="G466" t="str">
            <v>SanFrancisco</v>
          </cell>
          <cell r="H466" t="str">
            <v>Alameda</v>
          </cell>
          <cell r="J466">
            <v>140</v>
          </cell>
          <cell r="K466" t="str">
            <v>9</v>
          </cell>
          <cell r="L466" t="str">
            <v>12</v>
          </cell>
          <cell r="N466" t="str">
            <v>Site_Based</v>
          </cell>
          <cell r="O466" t="str">
            <v>Startup</v>
          </cell>
          <cell r="P466" t="str">
            <v>Direct</v>
          </cell>
          <cell r="Q466">
            <v>38950</v>
          </cell>
        </row>
        <row r="467">
          <cell r="A467">
            <v>33046</v>
          </cell>
          <cell r="B467" t="str">
            <v>Classical Academy High School</v>
          </cell>
          <cell r="C467" t="str">
            <v>37681060111195</v>
          </cell>
          <cell r="D467" t="str">
            <v>759</v>
          </cell>
          <cell r="E467" t="str">
            <v>A-Active Member</v>
          </cell>
          <cell r="F467" t="str">
            <v>Escondido Union High</v>
          </cell>
          <cell r="G467" t="str">
            <v>SanDiego</v>
          </cell>
          <cell r="H467" t="str">
            <v>SanDiego</v>
          </cell>
          <cell r="J467">
            <v>230</v>
          </cell>
          <cell r="K467" t="str">
            <v>9</v>
          </cell>
          <cell r="L467" t="str">
            <v>12</v>
          </cell>
          <cell r="N467" t="str">
            <v>Ind_Study</v>
          </cell>
          <cell r="O467" t="str">
            <v>Startup</v>
          </cell>
          <cell r="P467" t="str">
            <v>Direct</v>
          </cell>
          <cell r="Q467">
            <v>38965</v>
          </cell>
        </row>
        <row r="468">
          <cell r="A468">
            <v>33058</v>
          </cell>
          <cell r="B468" t="str">
            <v>King/Chavez Primary Academy</v>
          </cell>
          <cell r="C468" t="str">
            <v>37683386040190</v>
          </cell>
          <cell r="D468" t="str">
            <v>705</v>
          </cell>
          <cell r="E468" t="str">
            <v>A-Active Member</v>
          </cell>
          <cell r="F468" t="str">
            <v>San Diego City Unified</v>
          </cell>
          <cell r="G468" t="str">
            <v>SanDiego</v>
          </cell>
          <cell r="H468" t="str">
            <v>SanDiego</v>
          </cell>
          <cell r="J468">
            <v>320</v>
          </cell>
          <cell r="K468" t="str">
            <v>K</v>
          </cell>
          <cell r="L468" t="str">
            <v>2</v>
          </cell>
          <cell r="N468" t="str">
            <v>Site_Based</v>
          </cell>
          <cell r="O468" t="str">
            <v>Conversion</v>
          </cell>
          <cell r="P468" t="str">
            <v>Direct</v>
          </cell>
          <cell r="Q468">
            <v>38593</v>
          </cell>
        </row>
        <row r="469">
          <cell r="A469">
            <v>33060</v>
          </cell>
          <cell r="B469" t="str">
            <v>King/Chavez Arts Academy</v>
          </cell>
          <cell r="C469" t="str">
            <v>37683380109033</v>
          </cell>
          <cell r="D469" t="str">
            <v>704</v>
          </cell>
          <cell r="E469" t="str">
            <v>A-Active Member</v>
          </cell>
          <cell r="F469" t="str">
            <v>San Diego City Unified</v>
          </cell>
          <cell r="G469" t="str">
            <v>SanDiego</v>
          </cell>
          <cell r="H469" t="str">
            <v>SanDiego</v>
          </cell>
          <cell r="J469">
            <v>172</v>
          </cell>
          <cell r="K469" t="str">
            <v>3</v>
          </cell>
          <cell r="L469" t="str">
            <v>5</v>
          </cell>
          <cell r="N469" t="str">
            <v>Site_Based</v>
          </cell>
          <cell r="O469" t="str">
            <v>Conversion</v>
          </cell>
          <cell r="P469" t="str">
            <v>Direct</v>
          </cell>
          <cell r="Q469">
            <v>38593</v>
          </cell>
        </row>
        <row r="470">
          <cell r="A470">
            <v>33062</v>
          </cell>
          <cell r="B470" t="str">
            <v>King/Chavez Athletics Academy</v>
          </cell>
          <cell r="C470" t="str">
            <v>37683380109041</v>
          </cell>
          <cell r="D470" t="str">
            <v>706</v>
          </cell>
          <cell r="E470" t="str">
            <v>A-Active Member</v>
          </cell>
          <cell r="F470" t="str">
            <v>San Diego City Unified</v>
          </cell>
          <cell r="G470" t="str">
            <v>SanDiego</v>
          </cell>
          <cell r="H470" t="str">
            <v>SanDiego</v>
          </cell>
          <cell r="J470">
            <v>150</v>
          </cell>
          <cell r="K470" t="str">
            <v>K</v>
          </cell>
          <cell r="L470" t="str">
            <v>5</v>
          </cell>
          <cell r="N470" t="str">
            <v>Site_Based</v>
          </cell>
          <cell r="O470" t="str">
            <v>Conversion</v>
          </cell>
          <cell r="P470" t="str">
            <v>Direct</v>
          </cell>
          <cell r="Q470">
            <v>38593</v>
          </cell>
        </row>
        <row r="471">
          <cell r="A471">
            <v>33098</v>
          </cell>
          <cell r="B471" t="str">
            <v>Liberty Charter School</v>
          </cell>
          <cell r="C471" t="str">
            <v>37681300117820</v>
          </cell>
          <cell r="D471" t="str">
            <v>1016</v>
          </cell>
          <cell r="E471" t="str">
            <v>A-Active Member</v>
          </cell>
          <cell r="F471" t="str">
            <v>Grossmont Unified</v>
          </cell>
          <cell r="G471" t="str">
            <v>SanDiego</v>
          </cell>
          <cell r="H471" t="str">
            <v>SanDiego</v>
          </cell>
          <cell r="J471">
            <v>210</v>
          </cell>
          <cell r="K471" t="str">
            <v>K</v>
          </cell>
          <cell r="L471" t="str">
            <v>6</v>
          </cell>
          <cell r="N471" t="str">
            <v>Site_Based</v>
          </cell>
          <cell r="O471" t="str">
            <v>Startup</v>
          </cell>
          <cell r="P471" t="str">
            <v>Direct</v>
          </cell>
          <cell r="Q471">
            <v>39692</v>
          </cell>
        </row>
        <row r="472">
          <cell r="A472">
            <v>33102</v>
          </cell>
          <cell r="B472" t="str">
            <v>Albert Einstein Academy Charter Middle School</v>
          </cell>
          <cell r="C472" t="str">
            <v>37683380111898</v>
          </cell>
          <cell r="D472" t="str">
            <v>773</v>
          </cell>
          <cell r="E472" t="str">
            <v>A-Active Member</v>
          </cell>
          <cell r="F472" t="str">
            <v>San Diego City Unified</v>
          </cell>
          <cell r="G472" t="str">
            <v>SanDiego</v>
          </cell>
          <cell r="H472" t="str">
            <v>SanDiego</v>
          </cell>
          <cell r="J472">
            <v>272</v>
          </cell>
          <cell r="K472" t="str">
            <v>6</v>
          </cell>
          <cell r="L472" t="str">
            <v>8</v>
          </cell>
          <cell r="N472" t="str">
            <v>Site_Based</v>
          </cell>
          <cell r="O472" t="str">
            <v>Startup</v>
          </cell>
          <cell r="P472" t="str">
            <v>Direct</v>
          </cell>
          <cell r="Q472">
            <v>38965</v>
          </cell>
        </row>
        <row r="473">
          <cell r="A473">
            <v>33155</v>
          </cell>
          <cell r="B473" t="str">
            <v>American Indian Public High School</v>
          </cell>
          <cell r="C473" t="str">
            <v>01612590111856</v>
          </cell>
          <cell r="D473" t="str">
            <v>765</v>
          </cell>
          <cell r="E473" t="str">
            <v>A-Active Member</v>
          </cell>
          <cell r="F473" t="str">
            <v>Oakland Unified</v>
          </cell>
          <cell r="G473" t="str">
            <v>SanFrancisco</v>
          </cell>
          <cell r="H473" t="str">
            <v>Alameda</v>
          </cell>
          <cell r="J473">
            <v>90</v>
          </cell>
          <cell r="K473" t="str">
            <v>9</v>
          </cell>
          <cell r="L473" t="str">
            <v>12</v>
          </cell>
          <cell r="N473" t="str">
            <v>Site_Based</v>
          </cell>
          <cell r="O473" t="str">
            <v>Startup</v>
          </cell>
          <cell r="P473" t="str">
            <v>Locally</v>
          </cell>
          <cell r="Q473">
            <v>38890</v>
          </cell>
        </row>
        <row r="474">
          <cell r="A474">
            <v>33173</v>
          </cell>
          <cell r="B474" t="str">
            <v>Summit Charter Academy-Porterville</v>
          </cell>
          <cell r="C474" t="str">
            <v>54718370109009</v>
          </cell>
          <cell r="D474" t="str">
            <v>690</v>
          </cell>
          <cell r="E474" t="str">
            <v>X-Declined Membership</v>
          </cell>
          <cell r="F474" t="str">
            <v>Burton Elementary</v>
          </cell>
          <cell r="G474" t="str">
            <v>Fresno</v>
          </cell>
          <cell r="H474" t="str">
            <v>Tulare</v>
          </cell>
          <cell r="J474">
            <v>425</v>
          </cell>
          <cell r="K474" t="str">
            <v>K</v>
          </cell>
          <cell r="L474" t="str">
            <v>11</v>
          </cell>
          <cell r="N474" t="str">
            <v>Site_Based</v>
          </cell>
          <cell r="O474" t="str">
            <v>Startup</v>
          </cell>
          <cell r="P474" t="str">
            <v>Locally</v>
          </cell>
          <cell r="Q474">
            <v>38579</v>
          </cell>
        </row>
        <row r="475">
          <cell r="A475">
            <v>33175</v>
          </cell>
          <cell r="B475" t="str">
            <v>Opportunities Unlimited Charter High School</v>
          </cell>
          <cell r="C475" t="str">
            <v>19101990109918</v>
          </cell>
          <cell r="D475" t="str">
            <v>737</v>
          </cell>
          <cell r="E475" t="str">
            <v>A-Active Member</v>
          </cell>
          <cell r="F475" t="str">
            <v>Los Angeles Co. Office of Education</v>
          </cell>
          <cell r="G475" t="str">
            <v>Los_Angeles</v>
          </cell>
          <cell r="H475" t="str">
            <v>LosAngeles</v>
          </cell>
          <cell r="J475">
            <v>185</v>
          </cell>
          <cell r="K475" t="str">
            <v>9</v>
          </cell>
          <cell r="L475" t="str">
            <v>12</v>
          </cell>
          <cell r="N475" t="str">
            <v>Site_Based</v>
          </cell>
          <cell r="O475" t="str">
            <v>Startup</v>
          </cell>
          <cell r="P475" t="str">
            <v>Direct</v>
          </cell>
          <cell r="Q475">
            <v>38596</v>
          </cell>
        </row>
        <row r="476">
          <cell r="A476">
            <v>33179</v>
          </cell>
          <cell r="B476" t="str">
            <v>Antonio Maria Lugo Academy</v>
          </cell>
          <cell r="C476" t="str">
            <v>19647330109660</v>
          </cell>
          <cell r="D476" t="str">
            <v>694</v>
          </cell>
          <cell r="E476" t="str">
            <v>A-Active Member</v>
          </cell>
          <cell r="F476" t="str">
            <v>Los Angeles Unified</v>
          </cell>
          <cell r="G476" t="str">
            <v>Los_Angeles</v>
          </cell>
          <cell r="H476" t="str">
            <v>LosAngeles</v>
          </cell>
          <cell r="J476">
            <v>204</v>
          </cell>
          <cell r="K476" t="str">
            <v>K</v>
          </cell>
          <cell r="L476" t="str">
            <v>5</v>
          </cell>
          <cell r="N476" t="str">
            <v>Site_Based</v>
          </cell>
          <cell r="O476" t="str">
            <v>Startup</v>
          </cell>
          <cell r="P476" t="str">
            <v>Direct</v>
          </cell>
          <cell r="Q476">
            <v>38594</v>
          </cell>
        </row>
        <row r="477">
          <cell r="A477">
            <v>33180</v>
          </cell>
          <cell r="B477" t="str">
            <v>Abraxis Charter School</v>
          </cell>
          <cell r="C477" t="str">
            <v>49402530108811</v>
          </cell>
          <cell r="D477" t="str">
            <v>696</v>
          </cell>
          <cell r="E477" t="str">
            <v>P-Prospect Member</v>
          </cell>
          <cell r="F477" t="str">
            <v>Santa Rosa High</v>
          </cell>
          <cell r="G477" t="str">
            <v>SanFrancisco</v>
          </cell>
          <cell r="H477" t="str">
            <v>Sonoma</v>
          </cell>
          <cell r="J477">
            <v>25</v>
          </cell>
          <cell r="K477" t="str">
            <v>9</v>
          </cell>
          <cell r="L477" t="str">
            <v>12</v>
          </cell>
          <cell r="N477" t="str">
            <v>Site_Based</v>
          </cell>
          <cell r="O477" t="str">
            <v>Startup</v>
          </cell>
          <cell r="P477" t="str">
            <v>Direct</v>
          </cell>
          <cell r="Q477">
            <v>38601</v>
          </cell>
        </row>
        <row r="478">
          <cell r="A478">
            <v>33182</v>
          </cell>
          <cell r="B478" t="str">
            <v>Bowman Charter School</v>
          </cell>
          <cell r="C478" t="str">
            <v>31667616031009</v>
          </cell>
          <cell r="D478" t="str">
            <v>D9</v>
          </cell>
          <cell r="E478" t="str">
            <v>S-Expired Member</v>
          </cell>
          <cell r="F478" t="str">
            <v>Ackerman School District</v>
          </cell>
          <cell r="G478" t="str">
            <v>Sacramento</v>
          </cell>
          <cell r="H478" t="str">
            <v>Placer</v>
          </cell>
          <cell r="J478">
            <v>513</v>
          </cell>
          <cell r="K478" t="str">
            <v>K</v>
          </cell>
          <cell r="L478" t="str">
            <v>8</v>
          </cell>
          <cell r="N478" t="str">
            <v>Site_Based</v>
          </cell>
          <cell r="O478" t="str">
            <v>Conversion</v>
          </cell>
          <cell r="P478" t="str">
            <v>Locally</v>
          </cell>
          <cell r="Q478">
            <v>39309</v>
          </cell>
        </row>
        <row r="479">
          <cell r="A479">
            <v>33183</v>
          </cell>
          <cell r="B479" t="str">
            <v>Community Collaborative Charter School</v>
          </cell>
          <cell r="C479" t="str">
            <v>34765050108837</v>
          </cell>
          <cell r="D479" t="str">
            <v>699</v>
          </cell>
          <cell r="E479" t="str">
            <v>A-Active Member</v>
          </cell>
          <cell r="F479" t="str">
            <v>Grant Joint Union High</v>
          </cell>
          <cell r="G479" t="str">
            <v>Sacramento</v>
          </cell>
          <cell r="H479" t="str">
            <v>Sacramento</v>
          </cell>
          <cell r="J479">
            <v>800</v>
          </cell>
          <cell r="K479" t="str">
            <v>K</v>
          </cell>
          <cell r="L479" t="str">
            <v>12</v>
          </cell>
          <cell r="N479" t="str">
            <v>Ind_Study</v>
          </cell>
          <cell r="O479" t="str">
            <v>Startup</v>
          </cell>
          <cell r="P479" t="str">
            <v>Direct</v>
          </cell>
          <cell r="Q479">
            <v>38588</v>
          </cell>
        </row>
        <row r="480">
          <cell r="A480">
            <v>33184</v>
          </cell>
          <cell r="B480" t="str">
            <v>Orange County Educational Arts Academy (OCEAA)</v>
          </cell>
          <cell r="C480" t="str">
            <v>30666700109066</v>
          </cell>
          <cell r="D480" t="str">
            <v>701</v>
          </cell>
          <cell r="E480" t="str">
            <v>A-Active Member</v>
          </cell>
          <cell r="F480" t="str">
            <v>Santa Ana Unified</v>
          </cell>
          <cell r="G480" t="str">
            <v>SanDiego</v>
          </cell>
          <cell r="H480" t="str">
            <v>Orange</v>
          </cell>
          <cell r="J480">
            <v>540</v>
          </cell>
          <cell r="K480" t="str">
            <v>K</v>
          </cell>
          <cell r="L480" t="str">
            <v>8</v>
          </cell>
          <cell r="N480" t="str">
            <v>Site_Based</v>
          </cell>
          <cell r="O480" t="str">
            <v>Startup</v>
          </cell>
          <cell r="P480" t="str">
            <v>Direct</v>
          </cell>
          <cell r="Q480">
            <v>38582</v>
          </cell>
        </row>
        <row r="481">
          <cell r="A481">
            <v>33186</v>
          </cell>
          <cell r="B481" t="str">
            <v>Sedona Charter Academy</v>
          </cell>
          <cell r="C481" t="str">
            <v>36678270108845</v>
          </cell>
          <cell r="D481" t="str">
            <v>703</v>
          </cell>
          <cell r="E481" t="str">
            <v>P-Prospect Member</v>
          </cell>
          <cell r="F481" t="str">
            <v>Oro Grande Elementary</v>
          </cell>
          <cell r="G481" t="str">
            <v>Inland_Empire</v>
          </cell>
          <cell r="H481" t="str">
            <v>SanBernardino</v>
          </cell>
          <cell r="J481">
            <v>900</v>
          </cell>
          <cell r="K481" t="str">
            <v>K</v>
          </cell>
          <cell r="L481" t="str">
            <v>12</v>
          </cell>
          <cell r="N481" t="str">
            <v>Ind_Study</v>
          </cell>
          <cell r="O481" t="str">
            <v>Startup</v>
          </cell>
          <cell r="P481" t="str">
            <v>Direct</v>
          </cell>
          <cell r="Q481">
            <v>38593</v>
          </cell>
        </row>
        <row r="482">
          <cell r="A482">
            <v>33190</v>
          </cell>
          <cell r="B482" t="str">
            <v>Aspire California College Preparatory Academy</v>
          </cell>
          <cell r="C482" t="str">
            <v>01100170118489</v>
          </cell>
          <cell r="D482" t="str">
            <v>1049</v>
          </cell>
          <cell r="E482" t="str">
            <v>A-Active Member</v>
          </cell>
          <cell r="F482" t="str">
            <v>Alameda Co. Office of Education</v>
          </cell>
          <cell r="G482" t="str">
            <v>SanFrancisco</v>
          </cell>
          <cell r="H482" t="str">
            <v>Alameda</v>
          </cell>
          <cell r="J482">
            <v>195</v>
          </cell>
          <cell r="K482" t="str">
            <v>8</v>
          </cell>
          <cell r="L482" t="str">
            <v>11</v>
          </cell>
          <cell r="N482" t="str">
            <v>Site_Based</v>
          </cell>
          <cell r="O482" t="str">
            <v>Startup</v>
          </cell>
          <cell r="P482" t="str">
            <v>Direct</v>
          </cell>
          <cell r="Q482">
            <v>39672</v>
          </cell>
        </row>
        <row r="483">
          <cell r="A483">
            <v>33191</v>
          </cell>
          <cell r="B483" t="str">
            <v>East Palo Alto Academy</v>
          </cell>
          <cell r="C483" t="str">
            <v>41689990109561</v>
          </cell>
          <cell r="D483" t="str">
            <v>709</v>
          </cell>
          <cell r="E483" t="str">
            <v>A-Active Member</v>
          </cell>
          <cell r="F483" t="str">
            <v>Ravenswood City Elementary</v>
          </cell>
          <cell r="G483" t="str">
            <v>SanFrancisco</v>
          </cell>
          <cell r="H483" t="str">
            <v>SanMateo</v>
          </cell>
          <cell r="J483">
            <v>310</v>
          </cell>
          <cell r="K483" t="str">
            <v>9</v>
          </cell>
          <cell r="L483" t="str">
            <v>12</v>
          </cell>
          <cell r="N483" t="str">
            <v>Site_Based</v>
          </cell>
          <cell r="O483" t="str">
            <v>Startup</v>
          </cell>
          <cell r="P483" t="str">
            <v>Direct</v>
          </cell>
          <cell r="Q483">
            <v>38594</v>
          </cell>
        </row>
        <row r="484">
          <cell r="A484">
            <v>33193</v>
          </cell>
          <cell r="B484" t="str">
            <v>CALS Early College High School</v>
          </cell>
          <cell r="C484" t="str">
            <v>19647330109553</v>
          </cell>
          <cell r="D484" t="str">
            <v>710</v>
          </cell>
          <cell r="E484" t="str">
            <v>A-Active Member</v>
          </cell>
          <cell r="F484" t="str">
            <v>Los Angeles Unified</v>
          </cell>
          <cell r="G484" t="str">
            <v>Los_Angeles</v>
          </cell>
          <cell r="H484" t="str">
            <v>LosAngeles</v>
          </cell>
          <cell r="J484">
            <v>320</v>
          </cell>
          <cell r="K484" t="str">
            <v>9</v>
          </cell>
          <cell r="L484" t="str">
            <v>12</v>
          </cell>
          <cell r="N484" t="str">
            <v>Site_Based</v>
          </cell>
          <cell r="O484" t="str">
            <v>Startup</v>
          </cell>
          <cell r="P484" t="str">
            <v>Direct</v>
          </cell>
          <cell r="Q484">
            <v>38596</v>
          </cell>
        </row>
        <row r="485">
          <cell r="A485">
            <v>33194</v>
          </cell>
          <cell r="B485" t="str">
            <v>CHAMPS - Charter High School of Arts</v>
          </cell>
          <cell r="C485" t="str">
            <v>19647330108878</v>
          </cell>
          <cell r="D485" t="str">
            <v>712</v>
          </cell>
          <cell r="E485" t="str">
            <v>A-Active Member</v>
          </cell>
          <cell r="F485" t="str">
            <v>Los Angeles Unified</v>
          </cell>
          <cell r="G485" t="str">
            <v>Los_Angeles</v>
          </cell>
          <cell r="H485" t="str">
            <v>LosAngeles</v>
          </cell>
          <cell r="J485">
            <v>550</v>
          </cell>
          <cell r="K485" t="str">
            <v>9</v>
          </cell>
          <cell r="L485" t="str">
            <v>12</v>
          </cell>
          <cell r="N485" t="str">
            <v>Site_Based</v>
          </cell>
          <cell r="O485" t="str">
            <v>Startup</v>
          </cell>
          <cell r="P485" t="str">
            <v>Direct</v>
          </cell>
          <cell r="Q485">
            <v>38600</v>
          </cell>
        </row>
        <row r="486">
          <cell r="A486">
            <v>33195</v>
          </cell>
          <cell r="B486" t="str">
            <v>Heritage College-Ready Academy High School</v>
          </cell>
          <cell r="C486" t="str">
            <v>19647330108894</v>
          </cell>
          <cell r="D486" t="str">
            <v>714</v>
          </cell>
          <cell r="E486" t="str">
            <v>A-Active Member</v>
          </cell>
          <cell r="F486" t="str">
            <v>Los Angeles Unified</v>
          </cell>
          <cell r="G486" t="str">
            <v>Los_Angeles</v>
          </cell>
          <cell r="H486" t="str">
            <v>LosAngeles</v>
          </cell>
          <cell r="J486">
            <v>500</v>
          </cell>
          <cell r="K486" t="str">
            <v>9</v>
          </cell>
          <cell r="L486" t="str">
            <v>10</v>
          </cell>
          <cell r="N486" t="str">
            <v>Site_Based</v>
          </cell>
          <cell r="O486" t="str">
            <v>Startup</v>
          </cell>
          <cell r="P486" t="str">
            <v>Direct</v>
          </cell>
          <cell r="Q486">
            <v>38593</v>
          </cell>
        </row>
        <row r="487">
          <cell r="A487">
            <v>33196</v>
          </cell>
          <cell r="B487" t="str">
            <v>Richard Merkin Middle School</v>
          </cell>
          <cell r="C487" t="str">
            <v>19647330108902</v>
          </cell>
          <cell r="D487" t="str">
            <v>715</v>
          </cell>
          <cell r="E487" t="str">
            <v>A-Active Member</v>
          </cell>
          <cell r="F487" t="str">
            <v>Los Angeles Unified</v>
          </cell>
          <cell r="G487" t="str">
            <v>Los_Angeles</v>
          </cell>
          <cell r="H487" t="str">
            <v>LosAngeles</v>
          </cell>
          <cell r="J487">
            <v>420</v>
          </cell>
          <cell r="K487" t="str">
            <v>6</v>
          </cell>
          <cell r="L487" t="str">
            <v>8</v>
          </cell>
          <cell r="N487" t="str">
            <v>Site_Based</v>
          </cell>
          <cell r="O487" t="str">
            <v>Startup</v>
          </cell>
          <cell r="P487" t="str">
            <v>Direct</v>
          </cell>
          <cell r="Q487">
            <v>38593</v>
          </cell>
        </row>
        <row r="488">
          <cell r="A488">
            <v>33197</v>
          </cell>
          <cell r="B488" t="str">
            <v>Huntington Park College-Ready Academy High School</v>
          </cell>
          <cell r="C488" t="str">
            <v>19647330108936</v>
          </cell>
          <cell r="D488" t="str">
            <v>718</v>
          </cell>
          <cell r="E488" t="str">
            <v>A-Active Member</v>
          </cell>
          <cell r="F488" t="str">
            <v>Los Angeles Unified</v>
          </cell>
          <cell r="G488" t="str">
            <v>Los_Angeles</v>
          </cell>
          <cell r="H488" t="str">
            <v>LosAngeles</v>
          </cell>
          <cell r="J488">
            <v>540</v>
          </cell>
          <cell r="K488" t="str">
            <v>9</v>
          </cell>
          <cell r="L488" t="str">
            <v>12</v>
          </cell>
          <cell r="N488" t="str">
            <v>Site_Based</v>
          </cell>
          <cell r="O488" t="str">
            <v>Startup</v>
          </cell>
          <cell r="P488" t="str">
            <v>Direct</v>
          </cell>
          <cell r="Q488">
            <v>38601</v>
          </cell>
        </row>
        <row r="489">
          <cell r="A489">
            <v>33246</v>
          </cell>
          <cell r="B489" t="str">
            <v>Achieve Charter School of Paradise, Inc.</v>
          </cell>
          <cell r="C489" t="str">
            <v>04615310110338</v>
          </cell>
          <cell r="D489" t="str">
            <v>751</v>
          </cell>
          <cell r="E489" t="str">
            <v>A-Active Member</v>
          </cell>
          <cell r="F489" t="str">
            <v>Paradise Unified</v>
          </cell>
          <cell r="G489" t="str">
            <v>Sacramento</v>
          </cell>
          <cell r="H489" t="str">
            <v>Butte</v>
          </cell>
          <cell r="J489">
            <v>186</v>
          </cell>
          <cell r="K489" t="str">
            <v>K</v>
          </cell>
          <cell r="L489" t="str">
            <v>7</v>
          </cell>
          <cell r="N489" t="str">
            <v>Site_Based</v>
          </cell>
          <cell r="O489" t="str">
            <v>Startup</v>
          </cell>
          <cell r="P489" t="str">
            <v>Direct</v>
          </cell>
          <cell r="Q489">
            <v>38596</v>
          </cell>
        </row>
        <row r="490">
          <cell r="A490">
            <v>33255</v>
          </cell>
          <cell r="B490" t="str">
            <v>Valley Arts and Sciences Academy (VASA)</v>
          </cell>
          <cell r="C490" t="str">
            <v>10621660111633</v>
          </cell>
          <cell r="D490" t="str">
            <v>792</v>
          </cell>
          <cell r="E490" t="str">
            <v>A-Active Member</v>
          </cell>
          <cell r="F490" t="str">
            <v>Fresno Unified</v>
          </cell>
          <cell r="G490" t="str">
            <v>Fresno</v>
          </cell>
          <cell r="H490" t="str">
            <v>Fresno</v>
          </cell>
          <cell r="J490">
            <v>315</v>
          </cell>
          <cell r="K490" t="str">
            <v>K</v>
          </cell>
          <cell r="L490" t="str">
            <v>6</v>
          </cell>
          <cell r="N490" t="str">
            <v>Site_Based</v>
          </cell>
          <cell r="O490" t="str">
            <v>Startup</v>
          </cell>
          <cell r="P490" t="str">
            <v>Direct</v>
          </cell>
          <cell r="Q490">
            <v>39314</v>
          </cell>
        </row>
        <row r="491">
          <cell r="A491">
            <v>33334</v>
          </cell>
          <cell r="B491" t="str">
            <v>San Joaquin Career and Technical High School</v>
          </cell>
          <cell r="C491" t="str">
            <v>39103970114447</v>
          </cell>
          <cell r="D491" t="str">
            <v>879</v>
          </cell>
          <cell r="E491" t="str">
            <v>P-Prospect Member</v>
          </cell>
          <cell r="G491" t="str">
            <v>Sacramento</v>
          </cell>
          <cell r="H491" t="str">
            <v>SanJoaquin</v>
          </cell>
          <cell r="J491">
            <v>126</v>
          </cell>
          <cell r="K491" t="str">
            <v>9</v>
          </cell>
          <cell r="L491" t="str">
            <v>12</v>
          </cell>
          <cell r="N491" t="str">
            <v>Site_Based</v>
          </cell>
          <cell r="O491" t="str">
            <v>Startup</v>
          </cell>
          <cell r="P491" t="str">
            <v>Direct</v>
          </cell>
          <cell r="Q491">
            <v>39314</v>
          </cell>
        </row>
        <row r="492">
          <cell r="A492">
            <v>33354</v>
          </cell>
          <cell r="B492" t="str">
            <v>Visalia Charter Independent Study</v>
          </cell>
          <cell r="C492" t="str">
            <v>54722560109751</v>
          </cell>
          <cell r="D492" t="str">
            <v>720</v>
          </cell>
          <cell r="E492" t="str">
            <v>A-Active Member</v>
          </cell>
          <cell r="F492" t="str">
            <v>Visalia Unified</v>
          </cell>
          <cell r="G492" t="str">
            <v>Fresno</v>
          </cell>
          <cell r="H492" t="str">
            <v>Tulare</v>
          </cell>
          <cell r="J492">
            <v>300</v>
          </cell>
          <cell r="K492" t="str">
            <v>9</v>
          </cell>
          <cell r="L492" t="str">
            <v>12</v>
          </cell>
          <cell r="N492" t="str">
            <v>Ind_Study</v>
          </cell>
          <cell r="O492" t="str">
            <v>Startup</v>
          </cell>
          <cell r="P492" t="str">
            <v>Locally</v>
          </cell>
          <cell r="Q492">
            <v>38582</v>
          </cell>
        </row>
        <row r="493">
          <cell r="A493">
            <v>33358</v>
          </cell>
          <cell r="B493" t="str">
            <v>Fuente Nueva Charter School</v>
          </cell>
          <cell r="C493" t="str">
            <v>12626790109975</v>
          </cell>
          <cell r="D493" t="str">
            <v>744</v>
          </cell>
          <cell r="E493" t="str">
            <v>A-Active Member</v>
          </cell>
          <cell r="F493" t="str">
            <v>Arcata Elementary</v>
          </cell>
          <cell r="G493" t="str">
            <v>SanFrancisco</v>
          </cell>
          <cell r="H493" t="str">
            <v>Humbolt</v>
          </cell>
          <cell r="J493">
            <v>45</v>
          </cell>
          <cell r="K493" t="str">
            <v>K</v>
          </cell>
          <cell r="L493" t="str">
            <v>5</v>
          </cell>
          <cell r="N493" t="str">
            <v>Site_Based</v>
          </cell>
          <cell r="O493" t="str">
            <v>Startup</v>
          </cell>
          <cell r="P493" t="str">
            <v>Direct</v>
          </cell>
          <cell r="Q493">
            <v>38593</v>
          </cell>
        </row>
        <row r="494">
          <cell r="A494">
            <v>33361</v>
          </cell>
          <cell r="B494" t="str">
            <v>Crescent View West Charter School</v>
          </cell>
          <cell r="C494" t="str">
            <v>10751270109991</v>
          </cell>
          <cell r="D494" t="str">
            <v>746</v>
          </cell>
          <cell r="E494" t="str">
            <v>A-Active Member</v>
          </cell>
          <cell r="F494" t="str">
            <v>Mendota Unified</v>
          </cell>
          <cell r="G494" t="str">
            <v>Fresno</v>
          </cell>
          <cell r="H494" t="str">
            <v>Fresno</v>
          </cell>
          <cell r="J494">
            <v>412</v>
          </cell>
          <cell r="K494" t="str">
            <v>K</v>
          </cell>
          <cell r="L494" t="str">
            <v>12</v>
          </cell>
          <cell r="N494" t="str">
            <v>Ind_Study</v>
          </cell>
          <cell r="O494" t="str">
            <v>Startup</v>
          </cell>
          <cell r="P494" t="str">
            <v>Direct</v>
          </cell>
          <cell r="Q494">
            <v>38593</v>
          </cell>
        </row>
        <row r="495">
          <cell r="A495">
            <v>33400</v>
          </cell>
          <cell r="B495" t="str">
            <v>Impact Academy of Arts and Technology</v>
          </cell>
          <cell r="C495" t="str">
            <v>01611920113902</v>
          </cell>
          <cell r="D495" t="str">
            <v>836</v>
          </cell>
          <cell r="E495" t="str">
            <v>A-Active Member</v>
          </cell>
          <cell r="F495" t="str">
            <v>Hayward Unified</v>
          </cell>
          <cell r="G495" t="str">
            <v>SanFrancisco</v>
          </cell>
          <cell r="H495" t="str">
            <v>Alameda</v>
          </cell>
          <cell r="J495">
            <v>410</v>
          </cell>
          <cell r="K495" t="str">
            <v>9</v>
          </cell>
          <cell r="L495" t="str">
            <v>10</v>
          </cell>
          <cell r="N495" t="str">
            <v>Site_Based</v>
          </cell>
          <cell r="O495" t="str">
            <v>Startup</v>
          </cell>
          <cell r="P495" t="str">
            <v>Direct</v>
          </cell>
          <cell r="Q495">
            <v>39326</v>
          </cell>
        </row>
        <row r="496">
          <cell r="A496">
            <v>33419</v>
          </cell>
          <cell r="B496" t="str">
            <v>Hemet Academy of Applied Academics and Technology</v>
          </cell>
          <cell r="C496" t="str">
            <v>33670820115162</v>
          </cell>
          <cell r="D496" t="str">
            <v>902</v>
          </cell>
          <cell r="E496" t="str">
            <v>A-Active Member</v>
          </cell>
          <cell r="G496" t="str">
            <v>Inland_Empire</v>
          </cell>
          <cell r="H496" t="str">
            <v>Riverside</v>
          </cell>
          <cell r="J496">
            <v>83</v>
          </cell>
          <cell r="K496" t="str">
            <v>9</v>
          </cell>
          <cell r="L496" t="str">
            <v>10</v>
          </cell>
          <cell r="N496" t="str">
            <v>Site_Based</v>
          </cell>
          <cell r="O496" t="str">
            <v>Startup</v>
          </cell>
          <cell r="P496" t="str">
            <v>Locally</v>
          </cell>
          <cell r="Q496">
            <v>39321</v>
          </cell>
        </row>
        <row r="497">
          <cell r="A497">
            <v>33425</v>
          </cell>
          <cell r="B497" t="str">
            <v>Santa Rosa Academy</v>
          </cell>
          <cell r="C497" t="str">
            <v>33671160109843</v>
          </cell>
          <cell r="D497" t="str">
            <v>730</v>
          </cell>
          <cell r="E497" t="str">
            <v>A-Active Member</v>
          </cell>
          <cell r="F497" t="str">
            <v>Menifee Union Elementary</v>
          </cell>
          <cell r="G497" t="str">
            <v>Inland_Empire</v>
          </cell>
          <cell r="H497" t="str">
            <v>Riverside</v>
          </cell>
          <cell r="J497">
            <v>560</v>
          </cell>
          <cell r="K497" t="str">
            <v>K</v>
          </cell>
          <cell r="L497" t="str">
            <v>12</v>
          </cell>
          <cell r="N497" t="str">
            <v>Combination</v>
          </cell>
          <cell r="O497" t="str">
            <v>Startup</v>
          </cell>
          <cell r="P497" t="str">
            <v>Direct</v>
          </cell>
          <cell r="Q497">
            <v>38596</v>
          </cell>
        </row>
        <row r="498">
          <cell r="A498">
            <v>33446</v>
          </cell>
          <cell r="B498" t="str">
            <v>Pathways to College</v>
          </cell>
          <cell r="C498" t="str">
            <v>36750440112441</v>
          </cell>
          <cell r="D498" t="str">
            <v>801</v>
          </cell>
          <cell r="E498" t="str">
            <v>A-Active Member</v>
          </cell>
          <cell r="G498" t="str">
            <v>Inland_Empire</v>
          </cell>
          <cell r="H498" t="str">
            <v>SanBernardino</v>
          </cell>
          <cell r="J498">
            <v>100</v>
          </cell>
          <cell r="K498" t="str">
            <v>K</v>
          </cell>
          <cell r="L498" t="str">
            <v>4</v>
          </cell>
          <cell r="N498" t="str">
            <v>Site_Based</v>
          </cell>
          <cell r="O498" t="str">
            <v>Startup</v>
          </cell>
          <cell r="P498" t="str">
            <v>Direct</v>
          </cell>
          <cell r="Q498">
            <v>38936</v>
          </cell>
        </row>
        <row r="499">
          <cell r="A499">
            <v>33451</v>
          </cell>
          <cell r="B499" t="str">
            <v>Los Angeles Education Corps</v>
          </cell>
          <cell r="C499" t="str">
            <v>29102980112375</v>
          </cell>
          <cell r="D499" t="str">
            <v>816</v>
          </cell>
          <cell r="E499" t="str">
            <v>P-Prospect Member</v>
          </cell>
          <cell r="F499" t="str">
            <v>Nevada Co. Office of Education</v>
          </cell>
          <cell r="G499" t="str">
            <v>Sacramento</v>
          </cell>
          <cell r="H499" t="str">
            <v>Nevada</v>
          </cell>
          <cell r="J499">
            <v>300</v>
          </cell>
          <cell r="K499" t="str">
            <v>9</v>
          </cell>
          <cell r="L499" t="str">
            <v>12</v>
          </cell>
          <cell r="N499" t="str">
            <v>Site_Based</v>
          </cell>
          <cell r="O499" t="str">
            <v>Startup</v>
          </cell>
          <cell r="P499" t="str">
            <v>Direct</v>
          </cell>
          <cell r="Q499">
            <v>38908</v>
          </cell>
        </row>
        <row r="500">
          <cell r="A500">
            <v>33478</v>
          </cell>
          <cell r="B500" t="str">
            <v>Inland Leaders</v>
          </cell>
          <cell r="C500" t="str">
            <v>36679590114256</v>
          </cell>
          <cell r="D500" t="str">
            <v>889</v>
          </cell>
          <cell r="E500" t="str">
            <v>A-Active Member</v>
          </cell>
          <cell r="F500" t="str">
            <v>Yucaipa-Calimesa Jt. Unified</v>
          </cell>
          <cell r="G500" t="str">
            <v>Inland_Empire</v>
          </cell>
          <cell r="H500" t="str">
            <v>SanBernardino</v>
          </cell>
          <cell r="J500">
            <v>250</v>
          </cell>
          <cell r="K500" t="str">
            <v>K</v>
          </cell>
          <cell r="L500" t="str">
            <v>6</v>
          </cell>
          <cell r="N500" t="str">
            <v>Site_Based</v>
          </cell>
          <cell r="O500" t="str">
            <v>Startup</v>
          </cell>
          <cell r="P500" t="str">
            <v>Direct</v>
          </cell>
          <cell r="Q500">
            <v>39321</v>
          </cell>
        </row>
        <row r="501">
          <cell r="A501">
            <v>33482</v>
          </cell>
          <cell r="B501" t="str">
            <v>Arroyo Paseo Charter High School</v>
          </cell>
          <cell r="C501" t="str">
            <v>37683380114520</v>
          </cell>
          <cell r="D501" t="str">
            <v>881</v>
          </cell>
          <cell r="E501" t="str">
            <v>A-Active Member</v>
          </cell>
          <cell r="F501" t="str">
            <v>San Diego City Unified</v>
          </cell>
          <cell r="G501" t="str">
            <v>SanDiego</v>
          </cell>
          <cell r="H501" t="str">
            <v>SanDiego</v>
          </cell>
          <cell r="J501">
            <v>180</v>
          </cell>
          <cell r="K501" t="str">
            <v>9</v>
          </cell>
          <cell r="L501" t="str">
            <v>12</v>
          </cell>
          <cell r="N501" t="str">
            <v>Site_Based</v>
          </cell>
          <cell r="O501" t="str">
            <v>Startup</v>
          </cell>
          <cell r="P501" t="str">
            <v>Direct</v>
          </cell>
          <cell r="Q501">
            <v>39307</v>
          </cell>
        </row>
        <row r="502">
          <cell r="A502">
            <v>33657</v>
          </cell>
          <cell r="B502" t="str">
            <v>Forestville Academy</v>
          </cell>
          <cell r="C502" t="str">
            <v>49706800112987</v>
          </cell>
          <cell r="D502" t="str">
            <v>842</v>
          </cell>
          <cell r="E502" t="str">
            <v>X-Declined Membership</v>
          </cell>
          <cell r="F502" t="str">
            <v>Forestville Union Elementary</v>
          </cell>
          <cell r="G502" t="str">
            <v>SanFrancisco</v>
          </cell>
          <cell r="H502" t="str">
            <v>Sonoma</v>
          </cell>
          <cell r="J502">
            <v>357</v>
          </cell>
          <cell r="K502" t="str">
            <v>3</v>
          </cell>
          <cell r="L502" t="str">
            <v>8</v>
          </cell>
          <cell r="N502" t="str">
            <v>Combination</v>
          </cell>
          <cell r="O502" t="str">
            <v>Conversion</v>
          </cell>
          <cell r="P502" t="str">
            <v>Locally</v>
          </cell>
          <cell r="Q502">
            <v>38950</v>
          </cell>
        </row>
        <row r="503">
          <cell r="A503">
            <v>33670</v>
          </cell>
          <cell r="B503" t="str">
            <v>Metropolitan Art and Technology High School</v>
          </cell>
          <cell r="C503" t="str">
            <v>38684780109769</v>
          </cell>
          <cell r="D503" t="str">
            <v>721</v>
          </cell>
          <cell r="E503" t="str">
            <v>A-Active Member</v>
          </cell>
          <cell r="F503" t="str">
            <v>San Francisco Unified</v>
          </cell>
          <cell r="G503" t="str">
            <v>SanFrancisco</v>
          </cell>
          <cell r="H503" t="str">
            <v>SanFrancisco</v>
          </cell>
          <cell r="J503">
            <v>180</v>
          </cell>
          <cell r="K503" t="str">
            <v>9</v>
          </cell>
          <cell r="L503" t="str">
            <v>12</v>
          </cell>
          <cell r="N503" t="str">
            <v>Site_Based</v>
          </cell>
          <cell r="O503" t="str">
            <v>Startup</v>
          </cell>
          <cell r="P503" t="str">
            <v>Direct</v>
          </cell>
          <cell r="Q503">
            <v>38586</v>
          </cell>
        </row>
        <row r="504">
          <cell r="A504">
            <v>33671</v>
          </cell>
          <cell r="B504" t="str">
            <v>South Sutter Charter School</v>
          </cell>
          <cell r="C504" t="str">
            <v>51714070109793</v>
          </cell>
          <cell r="D504" t="str">
            <v>724</v>
          </cell>
          <cell r="E504" t="str">
            <v>A-Active Member</v>
          </cell>
          <cell r="F504" t="str">
            <v>Marcum-Illinois Union Elementary</v>
          </cell>
          <cell r="G504" t="str">
            <v>Sacramento</v>
          </cell>
          <cell r="H504" t="str">
            <v>Sutter</v>
          </cell>
          <cell r="J504">
            <v>750</v>
          </cell>
          <cell r="K504" t="str">
            <v>K</v>
          </cell>
          <cell r="L504" t="str">
            <v>12</v>
          </cell>
          <cell r="N504" t="str">
            <v>Ind_Study</v>
          </cell>
          <cell r="O504" t="str">
            <v>Startup</v>
          </cell>
          <cell r="P504" t="str">
            <v>Direct</v>
          </cell>
          <cell r="Q504">
            <v>38579</v>
          </cell>
        </row>
        <row r="505">
          <cell r="A505">
            <v>33674</v>
          </cell>
          <cell r="B505" t="str">
            <v>Newcastle Charter School</v>
          </cell>
          <cell r="C505" t="str">
            <v>31668520109827</v>
          </cell>
          <cell r="D505" t="str">
            <v>727</v>
          </cell>
          <cell r="E505" t="str">
            <v>P-Prospect Member</v>
          </cell>
          <cell r="F505" t="str">
            <v>Newcastle Elementary</v>
          </cell>
          <cell r="G505" t="str">
            <v>Sacramento</v>
          </cell>
          <cell r="H505" t="str">
            <v>Placer</v>
          </cell>
          <cell r="J505">
            <v>200</v>
          </cell>
          <cell r="K505" t="str">
            <v>K</v>
          </cell>
          <cell r="L505" t="str">
            <v>8</v>
          </cell>
          <cell r="N505" t="str">
            <v>Site_Based</v>
          </cell>
          <cell r="O505" t="str">
            <v>Startup</v>
          </cell>
          <cell r="P505" t="str">
            <v>Locally</v>
          </cell>
          <cell r="Q505">
            <v>38581</v>
          </cell>
        </row>
        <row r="506">
          <cell r="A506">
            <v>33675</v>
          </cell>
          <cell r="B506" t="str">
            <v>FAME Public Charter School</v>
          </cell>
          <cell r="C506" t="str">
            <v>01100170109835</v>
          </cell>
          <cell r="D506" t="str">
            <v>728</v>
          </cell>
          <cell r="E506" t="str">
            <v>A-Active Member</v>
          </cell>
          <cell r="F506" t="str">
            <v>Alameda Co. Office of Education</v>
          </cell>
          <cell r="G506" t="str">
            <v>SanFrancisco</v>
          </cell>
          <cell r="H506" t="str">
            <v>Alameda</v>
          </cell>
          <cell r="J506">
            <v>1500</v>
          </cell>
          <cell r="K506" t="str">
            <v>K</v>
          </cell>
          <cell r="L506" t="str">
            <v>12</v>
          </cell>
          <cell r="N506" t="str">
            <v>Combination</v>
          </cell>
          <cell r="O506" t="str">
            <v>Startup</v>
          </cell>
          <cell r="P506" t="str">
            <v>Direct</v>
          </cell>
          <cell r="Q506">
            <v>38586</v>
          </cell>
        </row>
        <row r="507">
          <cell r="A507">
            <v>33678</v>
          </cell>
          <cell r="B507" t="str">
            <v>Community Charter Early College High School - CCECHS</v>
          </cell>
          <cell r="C507" t="str">
            <v>19647330109876</v>
          </cell>
          <cell r="D507" t="str">
            <v>733</v>
          </cell>
          <cell r="E507" t="str">
            <v>A-Active Member</v>
          </cell>
          <cell r="F507" t="str">
            <v>Los Angeles Unified</v>
          </cell>
          <cell r="G507" t="str">
            <v>Los_Angeles</v>
          </cell>
          <cell r="H507" t="str">
            <v>LosAngeles</v>
          </cell>
          <cell r="J507">
            <v>416</v>
          </cell>
          <cell r="K507" t="str">
            <v>9</v>
          </cell>
          <cell r="L507" t="str">
            <v>12</v>
          </cell>
          <cell r="N507" t="str">
            <v>Site_Based</v>
          </cell>
          <cell r="O507" t="str">
            <v>Startup</v>
          </cell>
          <cell r="P507" t="str">
            <v>Direct</v>
          </cell>
          <cell r="Q507">
            <v>38601</v>
          </cell>
        </row>
        <row r="508">
          <cell r="A508">
            <v>33680</v>
          </cell>
          <cell r="B508" t="str">
            <v>Vista Real Charter High School</v>
          </cell>
          <cell r="C508" t="str">
            <v>56105610109900</v>
          </cell>
          <cell r="D508" t="str">
            <v>735</v>
          </cell>
          <cell r="E508" t="str">
            <v>A-Active Member</v>
          </cell>
          <cell r="F508" t="str">
            <v>Ventura Co. Office of Education</v>
          </cell>
          <cell r="G508" t="str">
            <v>Los_Angeles</v>
          </cell>
          <cell r="H508" t="str">
            <v>Ventura</v>
          </cell>
          <cell r="J508">
            <v>926</v>
          </cell>
          <cell r="K508" t="str">
            <v>9</v>
          </cell>
          <cell r="L508" t="str">
            <v>12</v>
          </cell>
          <cell r="N508" t="str">
            <v>Ind_Study</v>
          </cell>
          <cell r="O508" t="str">
            <v>Startup</v>
          </cell>
          <cell r="P508" t="str">
            <v>Direct</v>
          </cell>
          <cell r="Q508">
            <v>38621</v>
          </cell>
        </row>
        <row r="509">
          <cell r="A509">
            <v>33681</v>
          </cell>
          <cell r="B509" t="str">
            <v>Our Community Charter School</v>
          </cell>
          <cell r="C509" t="str">
            <v>19647330109934</v>
          </cell>
          <cell r="D509" t="str">
            <v>739</v>
          </cell>
          <cell r="E509" t="str">
            <v>A-Active Member</v>
          </cell>
          <cell r="F509" t="str">
            <v>Los Angeles Unified</v>
          </cell>
          <cell r="G509" t="str">
            <v>Los_Angeles</v>
          </cell>
          <cell r="H509" t="str">
            <v>LosAngeles</v>
          </cell>
          <cell r="J509">
            <v>275</v>
          </cell>
          <cell r="K509" t="str">
            <v>K</v>
          </cell>
          <cell r="L509" t="str">
            <v>6</v>
          </cell>
          <cell r="N509" t="str">
            <v>Site_Based</v>
          </cell>
          <cell r="O509" t="str">
            <v>Startup</v>
          </cell>
          <cell r="P509" t="str">
            <v>Direct</v>
          </cell>
          <cell r="Q509">
            <v>38600</v>
          </cell>
        </row>
        <row r="510">
          <cell r="A510">
            <v>33682</v>
          </cell>
          <cell r="B510" t="str">
            <v>Crescendo Charter School</v>
          </cell>
          <cell r="C510" t="str">
            <v>19647330109959</v>
          </cell>
          <cell r="D510" t="str">
            <v>742</v>
          </cell>
          <cell r="E510" t="str">
            <v>A-Active Member</v>
          </cell>
          <cell r="F510" t="str">
            <v>Los Angeles Unified</v>
          </cell>
          <cell r="G510" t="str">
            <v>Los_Angeles</v>
          </cell>
          <cell r="H510" t="str">
            <v>LosAngeles</v>
          </cell>
          <cell r="J510">
            <v>221</v>
          </cell>
          <cell r="K510" t="str">
            <v>K</v>
          </cell>
          <cell r="L510" t="str">
            <v>5</v>
          </cell>
          <cell r="N510" t="str">
            <v>Site_Based</v>
          </cell>
          <cell r="O510" t="str">
            <v>Startup</v>
          </cell>
          <cell r="P510" t="str">
            <v>Direct</v>
          </cell>
          <cell r="Q510">
            <v>38602</v>
          </cell>
        </row>
        <row r="511">
          <cell r="A511">
            <v>33686</v>
          </cell>
          <cell r="B511" t="str">
            <v>Education for Change World Academy</v>
          </cell>
          <cell r="C511" t="str">
            <v>01612590109983</v>
          </cell>
          <cell r="D511" t="str">
            <v>745</v>
          </cell>
          <cell r="E511" t="str">
            <v>A-Active Member</v>
          </cell>
          <cell r="F511" t="str">
            <v>Oakland Unified</v>
          </cell>
          <cell r="G511" t="str">
            <v>SanFrancisco</v>
          </cell>
          <cell r="H511" t="str">
            <v>Alameda</v>
          </cell>
          <cell r="J511">
            <v>452</v>
          </cell>
          <cell r="K511" t="str">
            <v>K</v>
          </cell>
          <cell r="L511" t="str">
            <v>3</v>
          </cell>
          <cell r="N511" t="str">
            <v>Site_Based</v>
          </cell>
          <cell r="O511" t="str">
            <v>Startup</v>
          </cell>
          <cell r="P511" t="str">
            <v>Direct</v>
          </cell>
          <cell r="Q511">
            <v>38593</v>
          </cell>
        </row>
        <row r="512">
          <cell r="A512">
            <v>33687</v>
          </cell>
          <cell r="B512" t="str">
            <v>Ocean Grove Charter School</v>
          </cell>
          <cell r="C512" t="str">
            <v>44698070110007</v>
          </cell>
          <cell r="D512" t="str">
            <v>747</v>
          </cell>
          <cell r="E512" t="str">
            <v>A-Active Member</v>
          </cell>
          <cell r="F512" t="str">
            <v>San Lorenzo Valley Unified</v>
          </cell>
          <cell r="G512" t="str">
            <v>SanFrancisco</v>
          </cell>
          <cell r="H512" t="str">
            <v>SantaCruz</v>
          </cell>
          <cell r="J512">
            <v>650</v>
          </cell>
          <cell r="K512" t="str">
            <v>K</v>
          </cell>
          <cell r="L512" t="str">
            <v>12</v>
          </cell>
          <cell r="N512" t="str">
            <v>Ind_Study</v>
          </cell>
          <cell r="O512" t="str">
            <v>Startup</v>
          </cell>
          <cell r="P512" t="str">
            <v>Direct</v>
          </cell>
          <cell r="Q512">
            <v>38596</v>
          </cell>
        </row>
        <row r="513">
          <cell r="A513">
            <v>33730</v>
          </cell>
          <cell r="B513" t="str">
            <v>Aveson Global Leadership Academy</v>
          </cell>
          <cell r="C513" t="str">
            <v>19648810113464</v>
          </cell>
          <cell r="D513" t="str">
            <v>847</v>
          </cell>
          <cell r="E513" t="str">
            <v>A-Active Member</v>
          </cell>
          <cell r="F513" t="str">
            <v>Pasadena Unified</v>
          </cell>
          <cell r="G513" t="str">
            <v>Los_Angeles</v>
          </cell>
          <cell r="H513" t="str">
            <v>LosAngeles</v>
          </cell>
          <cell r="J513">
            <v>202</v>
          </cell>
          <cell r="K513" t="str">
            <v>6</v>
          </cell>
          <cell r="L513" t="str">
            <v>11</v>
          </cell>
          <cell r="N513" t="str">
            <v>Site_Based</v>
          </cell>
          <cell r="O513" t="str">
            <v>Startup</v>
          </cell>
          <cell r="P513" t="str">
            <v>Direct</v>
          </cell>
          <cell r="Q513">
            <v>39331</v>
          </cell>
        </row>
        <row r="514">
          <cell r="A514">
            <v>33732</v>
          </cell>
          <cell r="B514" t="str">
            <v>Aveson School of Leaders</v>
          </cell>
          <cell r="C514" t="str">
            <v>19648810113472</v>
          </cell>
          <cell r="D514" t="str">
            <v>848</v>
          </cell>
          <cell r="E514" t="str">
            <v>A-Active Member</v>
          </cell>
          <cell r="F514" t="str">
            <v>Pasadena Unified</v>
          </cell>
          <cell r="G514" t="str">
            <v>Los_Angeles</v>
          </cell>
          <cell r="H514" t="str">
            <v>LosAngeles</v>
          </cell>
          <cell r="J514">
            <v>250</v>
          </cell>
          <cell r="K514" t="str">
            <v>K</v>
          </cell>
          <cell r="L514" t="str">
            <v>5</v>
          </cell>
          <cell r="N514" t="str">
            <v>Site_Based</v>
          </cell>
          <cell r="O514" t="str">
            <v>Startup</v>
          </cell>
          <cell r="P514" t="str">
            <v>Direct</v>
          </cell>
          <cell r="Q514">
            <v>39331</v>
          </cell>
        </row>
        <row r="515">
          <cell r="A515">
            <v>33738</v>
          </cell>
          <cell r="B515" t="str">
            <v>Children of Promise Preparatory Academy</v>
          </cell>
          <cell r="C515" t="str">
            <v>19646340121186</v>
          </cell>
          <cell r="D515" t="str">
            <v>1137</v>
          </cell>
          <cell r="E515" t="str">
            <v>P-Prospect Member</v>
          </cell>
          <cell r="F515" t="str">
            <v>Inglewood Unified</v>
          </cell>
          <cell r="G515" t="str">
            <v>Los_Angeles</v>
          </cell>
          <cell r="H515" t="str">
            <v>LosAngeles</v>
          </cell>
          <cell r="J515">
            <v>0</v>
          </cell>
          <cell r="N515" t="str">
            <v>Site_Based</v>
          </cell>
          <cell r="O515" t="str">
            <v>Startup</v>
          </cell>
          <cell r="P515" t="str">
            <v>Direct</v>
          </cell>
          <cell r="Q515">
            <v>40428</v>
          </cell>
        </row>
        <row r="516">
          <cell r="A516">
            <v>33740</v>
          </cell>
          <cell r="B516" t="str">
            <v>Crescendo Schools</v>
          </cell>
          <cell r="C516" t="str">
            <v>19647330115774</v>
          </cell>
          <cell r="D516" t="str">
            <v>960</v>
          </cell>
          <cell r="E516" t="str">
            <v>A-Active Member</v>
          </cell>
          <cell r="G516" t="str">
            <v>Los_Angeles</v>
          </cell>
          <cell r="H516" t="str">
            <v>LosAngeles</v>
          </cell>
          <cell r="J516">
            <v>381</v>
          </cell>
          <cell r="K516" t="str">
            <v>K</v>
          </cell>
          <cell r="L516" t="str">
            <v>5</v>
          </cell>
          <cell r="N516" t="str">
            <v>Site_Based</v>
          </cell>
          <cell r="O516" t="str">
            <v>Startup</v>
          </cell>
          <cell r="P516" t="str">
            <v>Direct</v>
          </cell>
          <cell r="Q516">
            <v>39326</v>
          </cell>
        </row>
        <row r="517">
          <cell r="A517">
            <v>33748</v>
          </cell>
          <cell r="B517" t="str">
            <v>Crescendo Schools</v>
          </cell>
          <cell r="C517" t="str">
            <v>19647330115790</v>
          </cell>
          <cell r="D517" t="str">
            <v>959</v>
          </cell>
          <cell r="E517" t="str">
            <v>A-Active Member</v>
          </cell>
          <cell r="G517" t="str">
            <v>Los_Angeles</v>
          </cell>
          <cell r="H517" t="str">
            <v>LosAngeles</v>
          </cell>
          <cell r="J517">
            <v>167</v>
          </cell>
          <cell r="K517" t="str">
            <v>K</v>
          </cell>
          <cell r="L517" t="str">
            <v>3</v>
          </cell>
          <cell r="N517" t="str">
            <v>Site_Based</v>
          </cell>
          <cell r="O517" t="str">
            <v>Startup</v>
          </cell>
          <cell r="P517" t="str">
            <v>Direct</v>
          </cell>
          <cell r="Q517">
            <v>39326</v>
          </cell>
        </row>
        <row r="518">
          <cell r="A518">
            <v>33751</v>
          </cell>
          <cell r="B518" t="str">
            <v>Crescendo Schools</v>
          </cell>
          <cell r="C518" t="str">
            <v>19647330115758</v>
          </cell>
          <cell r="D518" t="str">
            <v>962</v>
          </cell>
          <cell r="E518" t="str">
            <v>A-Active Member</v>
          </cell>
          <cell r="G518" t="str">
            <v>Los_Angeles</v>
          </cell>
          <cell r="H518" t="str">
            <v>LosAngeles</v>
          </cell>
          <cell r="J518">
            <v>222</v>
          </cell>
          <cell r="K518" t="str">
            <v>K</v>
          </cell>
          <cell r="L518" t="str">
            <v>3</v>
          </cell>
          <cell r="N518" t="str">
            <v>Site_Based</v>
          </cell>
          <cell r="O518" t="str">
            <v>Startup</v>
          </cell>
          <cell r="P518" t="str">
            <v>Direct</v>
          </cell>
          <cell r="Q518">
            <v>39326</v>
          </cell>
        </row>
        <row r="519">
          <cell r="A519">
            <v>33755</v>
          </cell>
          <cell r="B519" t="str">
            <v>Marc and Eva Stern Math and Science School (MASS)</v>
          </cell>
          <cell r="C519" t="str">
            <v>19647330111658</v>
          </cell>
          <cell r="D519" t="str">
            <v>788</v>
          </cell>
          <cell r="E519" t="str">
            <v>A-Active Member</v>
          </cell>
          <cell r="F519" t="str">
            <v>Los Angeles Unified</v>
          </cell>
          <cell r="G519" t="str">
            <v>Los_Angeles</v>
          </cell>
          <cell r="H519" t="str">
            <v>LosAngeles</v>
          </cell>
          <cell r="J519">
            <v>481</v>
          </cell>
          <cell r="K519" t="str">
            <v>9</v>
          </cell>
          <cell r="L519" t="str">
            <v>11</v>
          </cell>
          <cell r="N519" t="str">
            <v>Site_Based</v>
          </cell>
          <cell r="O519" t="str">
            <v>Startup</v>
          </cell>
          <cell r="P519" t="str">
            <v>Direct</v>
          </cell>
          <cell r="Q519">
            <v>38965</v>
          </cell>
        </row>
        <row r="520">
          <cell r="A520">
            <v>33787</v>
          </cell>
          <cell r="B520" t="str">
            <v>Wisdom Academy for Young Scientists (WAYS)</v>
          </cell>
          <cell r="C520" t="str">
            <v>19647330112730</v>
          </cell>
          <cell r="D520" t="str">
            <v>839</v>
          </cell>
          <cell r="E520" t="str">
            <v>A-Active Member</v>
          </cell>
          <cell r="F520" t="str">
            <v>Los Angeles Unified</v>
          </cell>
          <cell r="G520" t="str">
            <v>Los_Angeles</v>
          </cell>
          <cell r="H520" t="str">
            <v>LosAngeles</v>
          </cell>
          <cell r="J520">
            <v>193</v>
          </cell>
          <cell r="K520" t="str">
            <v>K</v>
          </cell>
          <cell r="L520" t="str">
            <v>5</v>
          </cell>
          <cell r="N520" t="str">
            <v>Site_Based</v>
          </cell>
          <cell r="O520" t="str">
            <v>Startup</v>
          </cell>
          <cell r="P520" t="str">
            <v>Direct</v>
          </cell>
          <cell r="Q520">
            <v>38972</v>
          </cell>
        </row>
        <row r="521">
          <cell r="A521">
            <v>33802</v>
          </cell>
          <cell r="B521" t="str">
            <v>Los Feliz Charter School for the Arts</v>
          </cell>
          <cell r="C521" t="str">
            <v>19647330112235</v>
          </cell>
          <cell r="D521" t="str">
            <v>827</v>
          </cell>
          <cell r="E521" t="str">
            <v>A-Active Member</v>
          </cell>
          <cell r="G521" t="str">
            <v>Los_Angeles</v>
          </cell>
          <cell r="H521" t="str">
            <v>LosAngeles</v>
          </cell>
          <cell r="J521">
            <v>340</v>
          </cell>
          <cell r="K521" t="str">
            <v>K</v>
          </cell>
          <cell r="L521" t="str">
            <v>4</v>
          </cell>
          <cell r="N521" t="str">
            <v>Site_Based</v>
          </cell>
          <cell r="O521" t="str">
            <v>Startup</v>
          </cell>
          <cell r="P521" t="str">
            <v>Direct</v>
          </cell>
          <cell r="Q521">
            <v>38965</v>
          </cell>
        </row>
        <row r="522">
          <cell r="A522">
            <v>33806</v>
          </cell>
          <cell r="B522" t="str">
            <v>New Village Charter School</v>
          </cell>
          <cell r="C522" t="str">
            <v>19647330111484</v>
          </cell>
          <cell r="D522" t="str">
            <v>791</v>
          </cell>
          <cell r="E522" t="str">
            <v>A-Active Member</v>
          </cell>
          <cell r="F522" t="str">
            <v>Los Angeles Unified</v>
          </cell>
          <cell r="G522" t="str">
            <v>Los_Angeles</v>
          </cell>
          <cell r="H522" t="str">
            <v>LosAngeles</v>
          </cell>
          <cell r="J522">
            <v>140</v>
          </cell>
          <cell r="K522" t="str">
            <v>9</v>
          </cell>
          <cell r="L522" t="str">
            <v>12</v>
          </cell>
          <cell r="N522" t="str">
            <v>Site_Based</v>
          </cell>
          <cell r="O522" t="str">
            <v>Startup</v>
          </cell>
          <cell r="P522" t="str">
            <v>Direct</v>
          </cell>
          <cell r="Q522">
            <v>38971</v>
          </cell>
        </row>
        <row r="523">
          <cell r="A523">
            <v>33857</v>
          </cell>
          <cell r="B523" t="str">
            <v>Celerity Dyad Charter School</v>
          </cell>
          <cell r="C523" t="str">
            <v>19647330115766</v>
          </cell>
          <cell r="D523" t="str">
            <v>958</v>
          </cell>
          <cell r="E523" t="str">
            <v>A-Active Member</v>
          </cell>
          <cell r="G523" t="str">
            <v>Los_Angeles</v>
          </cell>
          <cell r="H523" t="str">
            <v>LosAngeles</v>
          </cell>
          <cell r="J523">
            <v>388</v>
          </cell>
          <cell r="K523" t="str">
            <v>K</v>
          </cell>
          <cell r="L523" t="str">
            <v>8</v>
          </cell>
          <cell r="N523" t="str">
            <v>Site_Based</v>
          </cell>
          <cell r="O523" t="str">
            <v>Startup</v>
          </cell>
          <cell r="P523" t="str">
            <v>Direct</v>
          </cell>
          <cell r="Q523">
            <v>39326</v>
          </cell>
        </row>
        <row r="524">
          <cell r="A524">
            <v>33859</v>
          </cell>
          <cell r="B524" t="str">
            <v>Celerity Troika Charter School</v>
          </cell>
          <cell r="C524" t="str">
            <v>19647330115782</v>
          </cell>
          <cell r="D524" t="str">
            <v>961</v>
          </cell>
          <cell r="E524" t="str">
            <v>A-Active Member</v>
          </cell>
          <cell r="G524" t="str">
            <v>Los_Angeles</v>
          </cell>
          <cell r="H524" t="str">
            <v>LosAngeles</v>
          </cell>
          <cell r="J524">
            <v>200</v>
          </cell>
          <cell r="K524" t="str">
            <v>K</v>
          </cell>
          <cell r="L524" t="str">
            <v>8</v>
          </cell>
          <cell r="N524" t="str">
            <v>Site_Based</v>
          </cell>
          <cell r="O524" t="str">
            <v>Startup</v>
          </cell>
          <cell r="P524" t="str">
            <v>Direct</v>
          </cell>
          <cell r="Q524">
            <v>39326</v>
          </cell>
        </row>
        <row r="525">
          <cell r="A525">
            <v>33896</v>
          </cell>
          <cell r="B525" t="str">
            <v>Dr. Lewis Dolphin Stallworth Sr., Charter Schools</v>
          </cell>
          <cell r="C525" t="str">
            <v>39686760117853</v>
          </cell>
          <cell r="D525" t="str">
            <v>1027</v>
          </cell>
          <cell r="E525" t="str">
            <v>P-Prospect Member</v>
          </cell>
          <cell r="F525" t="str">
            <v>Stockton Unified</v>
          </cell>
          <cell r="G525" t="str">
            <v>Sacramento</v>
          </cell>
          <cell r="H525" t="str">
            <v>SanJoaquin</v>
          </cell>
          <cell r="J525">
            <v>156</v>
          </cell>
          <cell r="K525" t="str">
            <v>K</v>
          </cell>
          <cell r="L525" t="str">
            <v>12</v>
          </cell>
          <cell r="N525" t="str">
            <v>Site_Based</v>
          </cell>
          <cell r="O525" t="str">
            <v>Startup</v>
          </cell>
          <cell r="P525" t="str">
            <v>Direct</v>
          </cell>
          <cell r="Q525">
            <v>39693</v>
          </cell>
        </row>
        <row r="526">
          <cell r="A526">
            <v>33920</v>
          </cell>
          <cell r="B526" t="str">
            <v>Family Partnership Home Study Charter School</v>
          </cell>
          <cell r="C526" t="str">
            <v>42691120111773</v>
          </cell>
          <cell r="D526" t="str">
            <v>763</v>
          </cell>
          <cell r="E526" t="str">
            <v>A-Active Member</v>
          </cell>
          <cell r="F526" t="str">
            <v>Blochman Union Elementary</v>
          </cell>
          <cell r="G526" t="str">
            <v>Los_Angeles</v>
          </cell>
          <cell r="H526" t="str">
            <v>SantaBarbara</v>
          </cell>
          <cell r="J526">
            <v>200</v>
          </cell>
          <cell r="K526" t="str">
            <v>K</v>
          </cell>
          <cell r="L526" t="str">
            <v>12</v>
          </cell>
          <cell r="N526" t="str">
            <v>Ind_Study</v>
          </cell>
          <cell r="O526" t="str">
            <v>Startup</v>
          </cell>
          <cell r="P526" t="str">
            <v>Direct</v>
          </cell>
          <cell r="Q526">
            <v>38965</v>
          </cell>
        </row>
        <row r="527">
          <cell r="A527">
            <v>33933</v>
          </cell>
          <cell r="B527" t="str">
            <v>University Charter Middle School at CSU Channel Islands</v>
          </cell>
          <cell r="C527" t="str">
            <v>56725530111690</v>
          </cell>
          <cell r="D527" t="str">
            <v>771</v>
          </cell>
          <cell r="E527" t="str">
            <v>A-Active Member</v>
          </cell>
          <cell r="F527" t="str">
            <v>Pleasant Valley Elementary</v>
          </cell>
          <cell r="G527" t="str">
            <v>Los_Angeles</v>
          </cell>
          <cell r="H527" t="str">
            <v>Ventura</v>
          </cell>
          <cell r="J527">
            <v>210</v>
          </cell>
          <cell r="K527" t="str">
            <v>6</v>
          </cell>
          <cell r="L527" t="str">
            <v>8</v>
          </cell>
          <cell r="N527" t="str">
            <v>Site_Based</v>
          </cell>
          <cell r="O527" t="str">
            <v>Startup</v>
          </cell>
          <cell r="P527" t="str">
            <v>Direct</v>
          </cell>
          <cell r="Q527">
            <v>38951</v>
          </cell>
        </row>
        <row r="528">
          <cell r="A528">
            <v>33943</v>
          </cell>
          <cell r="B528" t="str">
            <v>Ezequiel Tafoya Alvarado Academy</v>
          </cell>
          <cell r="C528" t="str">
            <v>20652430107938</v>
          </cell>
          <cell r="D528" t="str">
            <v>676</v>
          </cell>
          <cell r="E528" t="str">
            <v>A-Active Member</v>
          </cell>
          <cell r="F528" t="str">
            <v>Madera Unified</v>
          </cell>
          <cell r="G528" t="str">
            <v>Fresno</v>
          </cell>
          <cell r="H528" t="str">
            <v>Madera</v>
          </cell>
          <cell r="J528">
            <v>345</v>
          </cell>
          <cell r="K528" t="str">
            <v>K</v>
          </cell>
          <cell r="L528" t="str">
            <v>8</v>
          </cell>
          <cell r="N528" t="str">
            <v>Site_Based</v>
          </cell>
          <cell r="O528" t="str">
            <v>Startup</v>
          </cell>
          <cell r="P528" t="str">
            <v>Direct</v>
          </cell>
          <cell r="Q528">
            <v>38596</v>
          </cell>
        </row>
        <row r="529">
          <cell r="A529">
            <v>34011</v>
          </cell>
          <cell r="B529" t="str">
            <v>Los Angeles Academy of Arts and Enterprise</v>
          </cell>
          <cell r="C529" t="str">
            <v>19647330110304</v>
          </cell>
          <cell r="D529" t="str">
            <v>675</v>
          </cell>
          <cell r="E529" t="str">
            <v>A-Active Member</v>
          </cell>
          <cell r="F529" t="str">
            <v>Los Angeles Unified</v>
          </cell>
          <cell r="G529" t="str">
            <v>Los_Angeles</v>
          </cell>
          <cell r="H529" t="str">
            <v>LosAngeles</v>
          </cell>
          <cell r="J529">
            <v>425</v>
          </cell>
          <cell r="K529" t="str">
            <v>6</v>
          </cell>
          <cell r="L529" t="str">
            <v>10</v>
          </cell>
          <cell r="N529" t="str">
            <v>Site_Based</v>
          </cell>
          <cell r="O529" t="str">
            <v>Startup</v>
          </cell>
          <cell r="P529" t="str">
            <v>Direct</v>
          </cell>
          <cell r="Q529">
            <v>38596</v>
          </cell>
        </row>
        <row r="530">
          <cell r="A530">
            <v>34108</v>
          </cell>
          <cell r="B530" t="str">
            <v>ARISE High School</v>
          </cell>
          <cell r="C530" t="str">
            <v>01612590115238</v>
          </cell>
          <cell r="D530" t="str">
            <v>837</v>
          </cell>
          <cell r="E530" t="str">
            <v>A-Active Member</v>
          </cell>
          <cell r="F530" t="str">
            <v>Oakland Unified</v>
          </cell>
          <cell r="G530" t="str">
            <v>SanFrancisco</v>
          </cell>
          <cell r="H530" t="str">
            <v>Alameda</v>
          </cell>
          <cell r="J530">
            <v>195</v>
          </cell>
          <cell r="K530" t="str">
            <v>9</v>
          </cell>
          <cell r="L530" t="str">
            <v>12</v>
          </cell>
          <cell r="N530" t="str">
            <v>Site_Based</v>
          </cell>
          <cell r="O530" t="str">
            <v>Startup</v>
          </cell>
          <cell r="P530" t="str">
            <v>Direct</v>
          </cell>
          <cell r="Q530">
            <v>39326</v>
          </cell>
        </row>
        <row r="531">
          <cell r="A531">
            <v>34129</v>
          </cell>
          <cell r="B531" t="str">
            <v>Marquez Charter School</v>
          </cell>
          <cell r="C531" t="str">
            <v>19647336018063</v>
          </cell>
          <cell r="D531" t="str">
            <v>228</v>
          </cell>
          <cell r="E531" t="str">
            <v>P-Prospect Member</v>
          </cell>
          <cell r="F531" t="str">
            <v>Los Angeles Unified</v>
          </cell>
          <cell r="G531" t="str">
            <v>Los_Angeles</v>
          </cell>
          <cell r="H531" t="str">
            <v>LosAngeles</v>
          </cell>
          <cell r="J531">
            <v>620</v>
          </cell>
          <cell r="K531" t="str">
            <v>K</v>
          </cell>
          <cell r="L531" t="str">
            <v>5</v>
          </cell>
          <cell r="N531" t="str">
            <v>Site_Based</v>
          </cell>
          <cell r="O531" t="str">
            <v>Conversion</v>
          </cell>
          <cell r="P531" t="str">
            <v>Locally</v>
          </cell>
          <cell r="Q531">
            <v>34213</v>
          </cell>
        </row>
        <row r="532">
          <cell r="A532">
            <v>34161</v>
          </cell>
          <cell r="B532" t="str">
            <v>Ventura Charter School of Arts and Global Education</v>
          </cell>
          <cell r="C532" t="str">
            <v>56105610112417</v>
          </cell>
          <cell r="D532" t="str">
            <v>805</v>
          </cell>
          <cell r="E532" t="str">
            <v>A-Active Member</v>
          </cell>
          <cell r="G532" t="str">
            <v>Los_Angeles</v>
          </cell>
          <cell r="H532" t="str">
            <v>Ventura</v>
          </cell>
          <cell r="J532">
            <v>295</v>
          </cell>
          <cell r="K532" t="str">
            <v>K</v>
          </cell>
          <cell r="L532" t="str">
            <v>8</v>
          </cell>
          <cell r="N532" t="str">
            <v>Site_Based</v>
          </cell>
          <cell r="O532" t="str">
            <v>Startup</v>
          </cell>
          <cell r="P532" t="str">
            <v>Direct</v>
          </cell>
          <cell r="Q532">
            <v>38965</v>
          </cell>
        </row>
        <row r="533">
          <cell r="A533">
            <v>34211</v>
          </cell>
          <cell r="B533" t="str">
            <v>Global Education Academy (GEA)</v>
          </cell>
          <cell r="C533" t="str">
            <v>19647330114967</v>
          </cell>
          <cell r="D533" t="str">
            <v>934</v>
          </cell>
          <cell r="E533" t="str">
            <v>A-Active Member</v>
          </cell>
          <cell r="G533" t="str">
            <v>Los_Angeles</v>
          </cell>
          <cell r="H533" t="str">
            <v>LosAngeles</v>
          </cell>
          <cell r="J533">
            <v>160</v>
          </cell>
          <cell r="K533" t="str">
            <v>K</v>
          </cell>
          <cell r="L533" t="str">
            <v>3</v>
          </cell>
          <cell r="N533" t="str">
            <v>Site_Based</v>
          </cell>
          <cell r="O533" t="str">
            <v>Startup</v>
          </cell>
          <cell r="P533" t="str">
            <v>Direct</v>
          </cell>
          <cell r="Q533">
            <v>39329</v>
          </cell>
        </row>
        <row r="534">
          <cell r="A534">
            <v>34261</v>
          </cell>
          <cell r="B534" t="str">
            <v>North County Trade Tech High School</v>
          </cell>
          <cell r="C534" t="str">
            <v>37684520114264</v>
          </cell>
          <cell r="D534" t="str">
            <v>884</v>
          </cell>
          <cell r="E534" t="str">
            <v>A-Active Member</v>
          </cell>
          <cell r="F534" t="str">
            <v>Vista Unified School District</v>
          </cell>
          <cell r="G534" t="str">
            <v>SanDiego</v>
          </cell>
          <cell r="H534" t="str">
            <v>SanDiego</v>
          </cell>
          <cell r="J534">
            <v>120</v>
          </cell>
          <cell r="K534" t="str">
            <v>9</v>
          </cell>
          <cell r="L534" t="str">
            <v>10</v>
          </cell>
          <cell r="N534" t="str">
            <v>Site_Based</v>
          </cell>
          <cell r="O534" t="str">
            <v>Startup</v>
          </cell>
          <cell r="P534" t="str">
            <v>Direct</v>
          </cell>
          <cell r="Q534">
            <v>39692</v>
          </cell>
        </row>
        <row r="535">
          <cell r="A535">
            <v>38368</v>
          </cell>
          <cell r="B535" t="str">
            <v>Jack H. Skirball Middle School</v>
          </cell>
          <cell r="C535" t="str">
            <v>19647330111518</v>
          </cell>
          <cell r="D535" t="str">
            <v>779</v>
          </cell>
          <cell r="E535" t="str">
            <v>A-Active Member</v>
          </cell>
          <cell r="F535" t="str">
            <v>Los Angeles Unified</v>
          </cell>
          <cell r="G535" t="str">
            <v>Los_Angeles</v>
          </cell>
          <cell r="H535" t="str">
            <v>LosAngeles</v>
          </cell>
          <cell r="J535">
            <v>155</v>
          </cell>
          <cell r="K535" t="str">
            <v>6</v>
          </cell>
          <cell r="L535" t="str">
            <v>7</v>
          </cell>
          <cell r="N535" t="str">
            <v>Site_Based</v>
          </cell>
          <cell r="O535" t="str">
            <v>Startup</v>
          </cell>
          <cell r="P535" t="str">
            <v>Direct</v>
          </cell>
          <cell r="Q535">
            <v>39329</v>
          </cell>
        </row>
        <row r="536">
          <cell r="A536">
            <v>38371</v>
          </cell>
          <cell r="B536" t="str">
            <v>Garr Academy of Math and Entrepreneurial Studies (GAMES)</v>
          </cell>
          <cell r="C536" t="str">
            <v>19647330112334</v>
          </cell>
          <cell r="D536" t="str">
            <v>829</v>
          </cell>
          <cell r="E536" t="str">
            <v>A-Active Member</v>
          </cell>
          <cell r="F536" t="str">
            <v>Los Angeles Unified</v>
          </cell>
          <cell r="G536" t="str">
            <v>Los_Angeles</v>
          </cell>
          <cell r="H536" t="str">
            <v>LosAngeles</v>
          </cell>
          <cell r="J536">
            <v>180</v>
          </cell>
          <cell r="K536" t="str">
            <v>K</v>
          </cell>
          <cell r="L536" t="str">
            <v>5</v>
          </cell>
          <cell r="N536" t="str">
            <v>Site_Based</v>
          </cell>
          <cell r="O536" t="str">
            <v>Startup</v>
          </cell>
          <cell r="P536" t="str">
            <v>Direct</v>
          </cell>
          <cell r="Q536">
            <v>38965</v>
          </cell>
        </row>
        <row r="537">
          <cell r="A537">
            <v>38375</v>
          </cell>
          <cell r="B537" t="str">
            <v>Frederick Douglass Academy Charter Middle School</v>
          </cell>
          <cell r="C537" t="str">
            <v>19647330112433</v>
          </cell>
          <cell r="D537" t="str">
            <v>814</v>
          </cell>
          <cell r="E537" t="str">
            <v>A-Active Member</v>
          </cell>
          <cell r="F537" t="str">
            <v>Los Angeles Unified</v>
          </cell>
          <cell r="G537" t="str">
            <v>Los_Angeles</v>
          </cell>
          <cell r="H537" t="str">
            <v>LosAngeles</v>
          </cell>
          <cell r="J537">
            <v>200</v>
          </cell>
          <cell r="K537" t="str">
            <v>6</v>
          </cell>
          <cell r="L537" t="str">
            <v>7</v>
          </cell>
          <cell r="N537" t="str">
            <v>Site_Based</v>
          </cell>
          <cell r="O537" t="str">
            <v>Startup</v>
          </cell>
          <cell r="P537" t="str">
            <v>Direct</v>
          </cell>
          <cell r="Q537">
            <v>38965</v>
          </cell>
        </row>
        <row r="538">
          <cell r="A538">
            <v>38379</v>
          </cell>
          <cell r="B538" t="str">
            <v>Crescendo Schools</v>
          </cell>
          <cell r="C538" t="str">
            <v>19647330112219</v>
          </cell>
          <cell r="D538" t="str">
            <v>808</v>
          </cell>
          <cell r="E538" t="str">
            <v>A-Active Member</v>
          </cell>
          <cell r="F538" t="str">
            <v>Los Angeles Unified</v>
          </cell>
          <cell r="G538" t="str">
            <v>Los_Angeles</v>
          </cell>
          <cell r="H538" t="str">
            <v>LosAngeles</v>
          </cell>
          <cell r="J538">
            <v>207</v>
          </cell>
          <cell r="K538" t="str">
            <v>K</v>
          </cell>
          <cell r="L538" t="str">
            <v>4</v>
          </cell>
          <cell r="N538" t="str">
            <v>Site_Based</v>
          </cell>
          <cell r="O538" t="str">
            <v>Startup</v>
          </cell>
          <cell r="P538" t="str">
            <v>Direct</v>
          </cell>
          <cell r="Q538">
            <v>38965</v>
          </cell>
        </row>
        <row r="539">
          <cell r="A539">
            <v>38380</v>
          </cell>
          <cell r="B539" t="str">
            <v>Crescendo Charter Conservatory</v>
          </cell>
          <cell r="C539" t="str">
            <v>19647330112342</v>
          </cell>
          <cell r="D539" t="str">
            <v>821</v>
          </cell>
          <cell r="E539" t="str">
            <v>A-Active Member</v>
          </cell>
          <cell r="F539" t="str">
            <v>Los Angeles Unified</v>
          </cell>
          <cell r="G539" t="str">
            <v>Los_Angeles</v>
          </cell>
          <cell r="H539" t="str">
            <v>LosAngeles</v>
          </cell>
          <cell r="J539">
            <v>199</v>
          </cell>
          <cell r="K539" t="str">
            <v>K</v>
          </cell>
          <cell r="L539" t="str">
            <v>5</v>
          </cell>
          <cell r="N539" t="str">
            <v>Site_Based</v>
          </cell>
          <cell r="O539" t="str">
            <v>Startup</v>
          </cell>
          <cell r="P539" t="str">
            <v>Direct</v>
          </cell>
          <cell r="Q539">
            <v>38965</v>
          </cell>
        </row>
        <row r="540">
          <cell r="A540">
            <v>38381</v>
          </cell>
          <cell r="B540" t="str">
            <v>Center for Advanced Learning</v>
          </cell>
          <cell r="C540" t="str">
            <v>19647330115139</v>
          </cell>
          <cell r="D540" t="str">
            <v>937</v>
          </cell>
          <cell r="E540" t="str">
            <v>A-Active Member</v>
          </cell>
          <cell r="G540" t="str">
            <v>Los_Angeles</v>
          </cell>
          <cell r="H540" t="str">
            <v>LosAngeles</v>
          </cell>
          <cell r="J540">
            <v>261</v>
          </cell>
          <cell r="K540" t="str">
            <v>K</v>
          </cell>
          <cell r="L540" t="str">
            <v>5</v>
          </cell>
          <cell r="N540" t="str">
            <v>Site_Based</v>
          </cell>
          <cell r="O540" t="str">
            <v>Startup</v>
          </cell>
          <cell r="P540" t="str">
            <v>Direct</v>
          </cell>
          <cell r="Q540">
            <v>39330</v>
          </cell>
        </row>
        <row r="541">
          <cell r="A541">
            <v>38382</v>
          </cell>
          <cell r="B541" t="str">
            <v>Triumph Academy</v>
          </cell>
          <cell r="C541" t="str">
            <v>19647330112193</v>
          </cell>
          <cell r="D541" t="str">
            <v>797</v>
          </cell>
          <cell r="E541" t="str">
            <v>A-Active Member</v>
          </cell>
          <cell r="G541" t="str">
            <v>Los_Angeles</v>
          </cell>
          <cell r="H541" t="str">
            <v>LosAngeles</v>
          </cell>
          <cell r="J541">
            <v>262</v>
          </cell>
          <cell r="K541" t="str">
            <v>6</v>
          </cell>
          <cell r="L541" t="str">
            <v>8</v>
          </cell>
          <cell r="N541" t="str">
            <v>Site_Based</v>
          </cell>
          <cell r="O541" t="str">
            <v>Startup</v>
          </cell>
          <cell r="P541" t="str">
            <v>Direct</v>
          </cell>
          <cell r="Q541">
            <v>39264</v>
          </cell>
        </row>
        <row r="542">
          <cell r="A542">
            <v>38383</v>
          </cell>
          <cell r="B542" t="str">
            <v>Excel Charter Academy</v>
          </cell>
          <cell r="C542" t="str">
            <v>19647330112201</v>
          </cell>
          <cell r="D542" t="str">
            <v>798</v>
          </cell>
          <cell r="E542" t="str">
            <v>A-Active Member</v>
          </cell>
          <cell r="F542" t="str">
            <v>Los Angeles Unified</v>
          </cell>
          <cell r="G542" t="str">
            <v>Los_Angeles</v>
          </cell>
          <cell r="H542" t="str">
            <v>LosAngeles</v>
          </cell>
          <cell r="J542">
            <v>320</v>
          </cell>
          <cell r="K542" t="str">
            <v>6</v>
          </cell>
          <cell r="L542" t="str">
            <v>8</v>
          </cell>
          <cell r="N542" t="str">
            <v>Site_Based</v>
          </cell>
          <cell r="O542" t="str">
            <v>Startup</v>
          </cell>
          <cell r="P542" t="str">
            <v>Direct</v>
          </cell>
          <cell r="Q542">
            <v>38961</v>
          </cell>
        </row>
        <row r="543">
          <cell r="A543">
            <v>38386</v>
          </cell>
          <cell r="B543" t="str">
            <v>Ánimo Ralph Bunche</v>
          </cell>
          <cell r="C543" t="str">
            <v>19647330111575</v>
          </cell>
          <cell r="D543" t="str">
            <v>781</v>
          </cell>
          <cell r="E543" t="str">
            <v>A-Active Member</v>
          </cell>
          <cell r="F543" t="str">
            <v>Los Angeles Unified</v>
          </cell>
          <cell r="G543" t="str">
            <v>Los_Angeles</v>
          </cell>
          <cell r="H543" t="str">
            <v>LosAngeles</v>
          </cell>
          <cell r="J543">
            <v>411</v>
          </cell>
          <cell r="K543" t="str">
            <v>9</v>
          </cell>
          <cell r="L543" t="str">
            <v>11</v>
          </cell>
          <cell r="N543" t="str">
            <v>Site_Based</v>
          </cell>
          <cell r="O543" t="str">
            <v>Startup</v>
          </cell>
          <cell r="P543" t="str">
            <v>Direct</v>
          </cell>
          <cell r="Q543">
            <v>38965</v>
          </cell>
        </row>
        <row r="544">
          <cell r="A544">
            <v>38387</v>
          </cell>
          <cell r="B544" t="str">
            <v>Ánimo Jackie Robinson</v>
          </cell>
          <cell r="C544" t="str">
            <v>19647330111583</v>
          </cell>
          <cell r="D544" t="str">
            <v>793</v>
          </cell>
          <cell r="E544" t="str">
            <v>A-Active Member</v>
          </cell>
          <cell r="F544" t="str">
            <v>Los Angeles Unified</v>
          </cell>
          <cell r="G544" t="str">
            <v>Los_Angeles</v>
          </cell>
          <cell r="H544" t="str">
            <v>LosAngeles</v>
          </cell>
          <cell r="J544">
            <v>567</v>
          </cell>
          <cell r="K544" t="str">
            <v>9</v>
          </cell>
          <cell r="L544" t="str">
            <v>12</v>
          </cell>
          <cell r="N544" t="str">
            <v>Site_Based</v>
          </cell>
          <cell r="O544" t="str">
            <v>Startup</v>
          </cell>
          <cell r="P544" t="str">
            <v>Direct</v>
          </cell>
          <cell r="Q544">
            <v>38965</v>
          </cell>
        </row>
        <row r="545">
          <cell r="A545">
            <v>38390</v>
          </cell>
          <cell r="B545" t="str">
            <v>Ánimo Locke Technology Charter High</v>
          </cell>
          <cell r="C545" t="str">
            <v>19647330111617</v>
          </cell>
          <cell r="D545" t="str">
            <v>786</v>
          </cell>
          <cell r="E545" t="str">
            <v>A-Active Member</v>
          </cell>
          <cell r="F545" t="str">
            <v>Los Angeles Unified</v>
          </cell>
          <cell r="G545" t="str">
            <v>Los_Angeles</v>
          </cell>
          <cell r="H545" t="str">
            <v>LosAngeles</v>
          </cell>
          <cell r="J545">
            <v>400</v>
          </cell>
          <cell r="K545" t="str">
            <v>9</v>
          </cell>
          <cell r="L545" t="str">
            <v>10</v>
          </cell>
          <cell r="N545" t="str">
            <v>Site_Based</v>
          </cell>
          <cell r="O545" t="str">
            <v>Startup</v>
          </cell>
          <cell r="P545" t="str">
            <v>Direct</v>
          </cell>
          <cell r="Q545">
            <v>39329</v>
          </cell>
        </row>
        <row r="546">
          <cell r="A546">
            <v>38391</v>
          </cell>
          <cell r="B546" t="str">
            <v>Ánimo Watts Charter High School</v>
          </cell>
          <cell r="C546" t="str">
            <v>19647330111625</v>
          </cell>
          <cell r="D546" t="str">
            <v>783</v>
          </cell>
          <cell r="E546" t="str">
            <v>A-Active Member</v>
          </cell>
          <cell r="F546" t="str">
            <v>Los Angeles Unified</v>
          </cell>
          <cell r="G546" t="str">
            <v>Los_Angeles</v>
          </cell>
          <cell r="H546" t="str">
            <v>LosAngeles</v>
          </cell>
          <cell r="J546">
            <v>450</v>
          </cell>
          <cell r="K546" t="str">
            <v>9</v>
          </cell>
          <cell r="L546" t="str">
            <v>11</v>
          </cell>
          <cell r="N546" t="str">
            <v>Site_Based</v>
          </cell>
          <cell r="O546" t="str">
            <v>Startup</v>
          </cell>
          <cell r="P546" t="str">
            <v>Direct</v>
          </cell>
          <cell r="Q546">
            <v>39329</v>
          </cell>
        </row>
        <row r="547">
          <cell r="A547">
            <v>41560</v>
          </cell>
          <cell r="B547" t="str">
            <v>Riverbank Language Academy Charter</v>
          </cell>
          <cell r="C547" t="str">
            <v>50755560113852</v>
          </cell>
          <cell r="D547" t="str">
            <v>856</v>
          </cell>
          <cell r="E547" t="str">
            <v>A-Active Member</v>
          </cell>
          <cell r="G547" t="str">
            <v>Fresno</v>
          </cell>
          <cell r="H547" t="str">
            <v>Stanislaus</v>
          </cell>
          <cell r="J547">
            <v>340</v>
          </cell>
          <cell r="K547" t="str">
            <v>K</v>
          </cell>
          <cell r="L547" t="str">
            <v>6</v>
          </cell>
          <cell r="N547" t="str">
            <v>Site_Based</v>
          </cell>
          <cell r="O547" t="str">
            <v>Startup</v>
          </cell>
          <cell r="P547" t="str">
            <v>Locally</v>
          </cell>
          <cell r="Q547">
            <v>39264</v>
          </cell>
        </row>
        <row r="548">
          <cell r="A548">
            <v>41671</v>
          </cell>
          <cell r="B548" t="str">
            <v>Voices College-Bound Language Academy</v>
          </cell>
          <cell r="C548" t="str">
            <v>43694500113662</v>
          </cell>
          <cell r="D548" t="str">
            <v>846</v>
          </cell>
          <cell r="E548" t="str">
            <v>A-Active Member</v>
          </cell>
          <cell r="F548" t="str">
            <v>Franklin-McKinley Elementary</v>
          </cell>
          <cell r="G548" t="str">
            <v>SanFrancisco</v>
          </cell>
          <cell r="H548" t="str">
            <v>SantaClara</v>
          </cell>
          <cell r="J548">
            <v>147</v>
          </cell>
          <cell r="K548" t="str">
            <v>K</v>
          </cell>
          <cell r="L548" t="str">
            <v>2</v>
          </cell>
          <cell r="N548" t="str">
            <v>Site_Based</v>
          </cell>
          <cell r="O548" t="str">
            <v>Startup</v>
          </cell>
          <cell r="P548" t="str">
            <v>Direct</v>
          </cell>
          <cell r="Q548">
            <v>39295</v>
          </cell>
        </row>
        <row r="549">
          <cell r="A549">
            <v>41679</v>
          </cell>
          <cell r="B549" t="str">
            <v>University Preparatory Academy</v>
          </cell>
          <cell r="C549" t="str">
            <v>43104390113431</v>
          </cell>
          <cell r="D549" t="str">
            <v>844</v>
          </cell>
          <cell r="E549" t="str">
            <v>A-Active Member</v>
          </cell>
          <cell r="F549" t="str">
            <v>Santa Clara Co. Office of Education</v>
          </cell>
          <cell r="G549" t="str">
            <v>SanFrancisco</v>
          </cell>
          <cell r="H549" t="str">
            <v>SantaClara</v>
          </cell>
          <cell r="J549">
            <v>350</v>
          </cell>
          <cell r="K549" t="str">
            <v>7</v>
          </cell>
          <cell r="L549" t="str">
            <v>12</v>
          </cell>
          <cell r="N549" t="str">
            <v>Site_Based</v>
          </cell>
          <cell r="O549" t="str">
            <v>Startup</v>
          </cell>
          <cell r="P549" t="str">
            <v>Direct</v>
          </cell>
          <cell r="Q549">
            <v>39314</v>
          </cell>
        </row>
        <row r="550">
          <cell r="A550">
            <v>41680</v>
          </cell>
          <cell r="B550" t="str">
            <v>Rocketship Mateo Sheedy Elementary School</v>
          </cell>
          <cell r="C550" t="str">
            <v>43104390113704</v>
          </cell>
          <cell r="D550" t="str">
            <v>850</v>
          </cell>
          <cell r="E550" t="str">
            <v>A-Active Member</v>
          </cell>
          <cell r="F550" t="str">
            <v>Santa Clara Co. Off. of Education</v>
          </cell>
          <cell r="G550" t="str">
            <v>SanFrancisco</v>
          </cell>
          <cell r="H550" t="str">
            <v>SantaClara</v>
          </cell>
          <cell r="J550">
            <v>454</v>
          </cell>
          <cell r="K550" t="str">
            <v>K</v>
          </cell>
          <cell r="L550" t="str">
            <v>5</v>
          </cell>
          <cell r="N550" t="str">
            <v>Site_Based</v>
          </cell>
          <cell r="O550" t="str">
            <v>Startup</v>
          </cell>
          <cell r="P550" t="str">
            <v>Direct</v>
          </cell>
          <cell r="Q550">
            <v>39322</v>
          </cell>
        </row>
        <row r="551">
          <cell r="A551">
            <v>41741</v>
          </cell>
          <cell r="B551" t="str">
            <v>River Springs Charter School</v>
          </cell>
          <cell r="C551" t="str">
            <v>33103300110833</v>
          </cell>
          <cell r="D551" t="str">
            <v>753</v>
          </cell>
          <cell r="E551" t="str">
            <v>A-Active Member</v>
          </cell>
          <cell r="F551" t="str">
            <v>Riverside Co. Office of Education</v>
          </cell>
          <cell r="G551" t="str">
            <v>Inland_Empire</v>
          </cell>
          <cell r="H551" t="str">
            <v>Riverside</v>
          </cell>
          <cell r="J551">
            <v>2604</v>
          </cell>
          <cell r="K551" t="str">
            <v>K</v>
          </cell>
          <cell r="L551" t="str">
            <v>12</v>
          </cell>
          <cell r="N551" t="str">
            <v>Ind_Study</v>
          </cell>
          <cell r="O551" t="str">
            <v>Startup</v>
          </cell>
          <cell r="P551" t="str">
            <v>Direct</v>
          </cell>
          <cell r="Q551">
            <v>38958</v>
          </cell>
        </row>
        <row r="552">
          <cell r="A552">
            <v>41743</v>
          </cell>
          <cell r="B552" t="str">
            <v>Richmond College Prep K-5 Charter School</v>
          </cell>
          <cell r="C552" t="str">
            <v>07617960110973</v>
          </cell>
          <cell r="D552" t="str">
            <v>755</v>
          </cell>
          <cell r="E552" t="str">
            <v>A-Active Member</v>
          </cell>
          <cell r="F552" t="str">
            <v>West Contra Costa Unified</v>
          </cell>
          <cell r="G552" t="str">
            <v>SanFrancisco</v>
          </cell>
          <cell r="H552" t="str">
            <v>ContraCosta</v>
          </cell>
          <cell r="J552">
            <v>176</v>
          </cell>
          <cell r="K552" t="str">
            <v>K</v>
          </cell>
          <cell r="L552" t="str">
            <v>4</v>
          </cell>
          <cell r="N552" t="str">
            <v>Site_Based</v>
          </cell>
          <cell r="O552" t="str">
            <v>Startup</v>
          </cell>
          <cell r="P552" t="str">
            <v>Direct</v>
          </cell>
          <cell r="Q552">
            <v>38965</v>
          </cell>
        </row>
        <row r="553">
          <cell r="A553">
            <v>41745</v>
          </cell>
          <cell r="B553" t="str">
            <v>High Tech High Chula Vista</v>
          </cell>
          <cell r="C553" t="str">
            <v>37764710114678</v>
          </cell>
          <cell r="D553" t="str">
            <v>756</v>
          </cell>
          <cell r="E553" t="str">
            <v>A-Active Member</v>
          </cell>
          <cell r="F553" t="str">
            <v>SBC-High Tech High Learning</v>
          </cell>
          <cell r="G553" t="str">
            <v>SanDiego</v>
          </cell>
          <cell r="H553" t="str">
            <v>SanDiego</v>
          </cell>
          <cell r="J553">
            <v>300</v>
          </cell>
          <cell r="K553" t="str">
            <v>9</v>
          </cell>
          <cell r="L553" t="str">
            <v>10</v>
          </cell>
          <cell r="N553" t="str">
            <v>Site_Based</v>
          </cell>
          <cell r="O553" t="str">
            <v>Startup</v>
          </cell>
          <cell r="P553" t="str">
            <v>Locally</v>
          </cell>
          <cell r="Q553">
            <v>39326</v>
          </cell>
        </row>
        <row r="554">
          <cell r="A554">
            <v>42102</v>
          </cell>
          <cell r="B554" t="str">
            <v>California Virtual Academy @ Sutter</v>
          </cell>
          <cell r="C554" t="str">
            <v>51714230111161</v>
          </cell>
          <cell r="D554" t="str">
            <v>757</v>
          </cell>
          <cell r="E554" t="str">
            <v>A-Active Member</v>
          </cell>
          <cell r="F554" t="str">
            <v>Nuestro Elementary</v>
          </cell>
          <cell r="G554" t="str">
            <v>Sacramento</v>
          </cell>
          <cell r="H554" t="str">
            <v>Sutter</v>
          </cell>
          <cell r="J554">
            <v>517</v>
          </cell>
          <cell r="K554" t="str">
            <v>K</v>
          </cell>
          <cell r="L554" t="str">
            <v>12</v>
          </cell>
          <cell r="N554" t="str">
            <v>Ind_Study</v>
          </cell>
          <cell r="O554" t="str">
            <v>Startup</v>
          </cell>
          <cell r="P554" t="str">
            <v>Direct</v>
          </cell>
          <cell r="Q554">
            <v>38965</v>
          </cell>
        </row>
        <row r="555">
          <cell r="A555">
            <v>42104</v>
          </cell>
          <cell r="B555" t="str">
            <v>Alder Grove Charter School</v>
          </cell>
          <cell r="C555" t="str">
            <v>12630320111203</v>
          </cell>
          <cell r="D555" t="str">
            <v>760</v>
          </cell>
          <cell r="E555" t="str">
            <v>A-Active Member</v>
          </cell>
          <cell r="F555" t="str">
            <v>South Bay Union Elementary</v>
          </cell>
          <cell r="G555" t="str">
            <v>SanFrancisco</v>
          </cell>
          <cell r="H555" t="str">
            <v>Humbolt</v>
          </cell>
          <cell r="J555">
            <v>215</v>
          </cell>
          <cell r="K555" t="str">
            <v>K</v>
          </cell>
          <cell r="L555" t="str">
            <v>12</v>
          </cell>
          <cell r="N555" t="str">
            <v>Ind_Study</v>
          </cell>
          <cell r="O555" t="str">
            <v>Startup</v>
          </cell>
          <cell r="P555" t="str">
            <v>Direct</v>
          </cell>
          <cell r="Q555">
            <v>38954</v>
          </cell>
        </row>
        <row r="556">
          <cell r="A556">
            <v>42105</v>
          </cell>
          <cell r="B556" t="str">
            <v>New Heights Charter School</v>
          </cell>
          <cell r="C556" t="str">
            <v>19647330111211</v>
          </cell>
          <cell r="D556" t="str">
            <v>761</v>
          </cell>
          <cell r="E556" t="str">
            <v>A-Active Member</v>
          </cell>
          <cell r="F556" t="str">
            <v>Los Angeles Unified</v>
          </cell>
          <cell r="G556" t="str">
            <v>Los_Angeles</v>
          </cell>
          <cell r="H556" t="str">
            <v>LosAngeles</v>
          </cell>
          <cell r="J556">
            <v>190</v>
          </cell>
          <cell r="K556" t="str">
            <v>K</v>
          </cell>
          <cell r="L556" t="str">
            <v>5</v>
          </cell>
          <cell r="N556" t="str">
            <v>Site_Based</v>
          </cell>
          <cell r="O556" t="str">
            <v>Startup</v>
          </cell>
          <cell r="P556" t="str">
            <v>Direct</v>
          </cell>
          <cell r="Q556">
            <v>38966</v>
          </cell>
        </row>
        <row r="557">
          <cell r="A557">
            <v>42254</v>
          </cell>
          <cell r="B557" t="str">
            <v>Education for Change Achieve Academy</v>
          </cell>
          <cell r="C557" t="str">
            <v>01612590111476</v>
          </cell>
          <cell r="D557" t="str">
            <v>780</v>
          </cell>
          <cell r="E557" t="str">
            <v>A-Active Member</v>
          </cell>
          <cell r="F557" t="str">
            <v>Oakland Unified</v>
          </cell>
          <cell r="G557" t="str">
            <v>SanFrancisco</v>
          </cell>
          <cell r="H557" t="str">
            <v>Alameda</v>
          </cell>
          <cell r="J557">
            <v>218</v>
          </cell>
          <cell r="K557" t="str">
            <v>4</v>
          </cell>
          <cell r="L557" t="str">
            <v>5</v>
          </cell>
          <cell r="N557" t="str">
            <v>Site_Based</v>
          </cell>
          <cell r="O557" t="str">
            <v>Startup</v>
          </cell>
          <cell r="P557" t="str">
            <v>Direct</v>
          </cell>
          <cell r="Q557">
            <v>38957</v>
          </cell>
        </row>
        <row r="558">
          <cell r="A558">
            <v>42261</v>
          </cell>
          <cell r="B558" t="str">
            <v>Union Street Charter School</v>
          </cell>
          <cell r="C558" t="str">
            <v>12626790111708</v>
          </cell>
          <cell r="D558" t="str">
            <v>769</v>
          </cell>
          <cell r="E558" t="str">
            <v>A-Active Member</v>
          </cell>
          <cell r="F558" t="str">
            <v>Arcata Elementary</v>
          </cell>
          <cell r="G558" t="str">
            <v>SanFrancisco</v>
          </cell>
          <cell r="H558" t="str">
            <v>Humbolt</v>
          </cell>
          <cell r="J558">
            <v>98</v>
          </cell>
          <cell r="K558" t="str">
            <v>K</v>
          </cell>
          <cell r="L558" t="str">
            <v>5</v>
          </cell>
          <cell r="N558" t="str">
            <v>Site_Based</v>
          </cell>
          <cell r="O558" t="str">
            <v>Startup</v>
          </cell>
          <cell r="P558" t="str">
            <v>Locally</v>
          </cell>
          <cell r="Q558">
            <v>38958</v>
          </cell>
        </row>
        <row r="559">
          <cell r="A559">
            <v>42265</v>
          </cell>
          <cell r="B559" t="str">
            <v>Delta Elementary Charter School (in Clarksburg)</v>
          </cell>
          <cell r="C559" t="str">
            <v>34674130114660</v>
          </cell>
          <cell r="D559" t="str">
            <v>853</v>
          </cell>
          <cell r="E559" t="str">
            <v>A-Active Member</v>
          </cell>
          <cell r="F559" t="str">
            <v>River Delta Joint Unified</v>
          </cell>
          <cell r="G559" t="str">
            <v>Sacramento</v>
          </cell>
          <cell r="H559" t="str">
            <v>Yolo</v>
          </cell>
          <cell r="J559">
            <v>175</v>
          </cell>
          <cell r="K559" t="str">
            <v>K</v>
          </cell>
          <cell r="L559" t="str">
            <v>6</v>
          </cell>
          <cell r="N559" t="str">
            <v>Site_Based</v>
          </cell>
          <cell r="O559" t="str">
            <v>Startup</v>
          </cell>
          <cell r="P559" t="str">
            <v>Direct</v>
          </cell>
          <cell r="Q559">
            <v>39316</v>
          </cell>
        </row>
        <row r="560">
          <cell r="A560">
            <v>42520</v>
          </cell>
          <cell r="B560" t="str">
            <v>Larchmont Charter School</v>
          </cell>
          <cell r="C560" t="str">
            <v>19647330108928</v>
          </cell>
          <cell r="D560" t="str">
            <v>717</v>
          </cell>
          <cell r="E560" t="str">
            <v>A-Active Member</v>
          </cell>
          <cell r="F560" t="str">
            <v>Los Angeles Unified</v>
          </cell>
          <cell r="G560" t="str">
            <v>Los_Angeles</v>
          </cell>
          <cell r="H560" t="str">
            <v>LosAngeles</v>
          </cell>
          <cell r="J560">
            <v>200</v>
          </cell>
          <cell r="K560" t="str">
            <v>K</v>
          </cell>
          <cell r="L560" t="str">
            <v>4</v>
          </cell>
          <cell r="N560" t="str">
            <v>Site_Based</v>
          </cell>
          <cell r="O560" t="str">
            <v>Startup</v>
          </cell>
          <cell r="P560" t="str">
            <v>Direct</v>
          </cell>
          <cell r="Q560">
            <v>38600</v>
          </cell>
        </row>
        <row r="561">
          <cell r="A561">
            <v>42529</v>
          </cell>
          <cell r="B561" t="str">
            <v>Mojave River Academy</v>
          </cell>
          <cell r="C561" t="str">
            <v>36678270111807</v>
          </cell>
          <cell r="D561" t="str">
            <v>762</v>
          </cell>
          <cell r="E561" t="str">
            <v>A-Active Member</v>
          </cell>
          <cell r="F561" t="str">
            <v>Oro Grande Elementary</v>
          </cell>
          <cell r="G561" t="str">
            <v>Inland_Empire</v>
          </cell>
          <cell r="H561" t="str">
            <v>SanBernardino</v>
          </cell>
          <cell r="J561">
            <v>820</v>
          </cell>
          <cell r="K561" t="str">
            <v>K</v>
          </cell>
          <cell r="L561" t="str">
            <v>12</v>
          </cell>
          <cell r="N561" t="str">
            <v>Ind_Study</v>
          </cell>
          <cell r="O561" t="str">
            <v>Startup</v>
          </cell>
          <cell r="P561" t="str">
            <v>Direct</v>
          </cell>
          <cell r="Q561">
            <v>38965</v>
          </cell>
        </row>
        <row r="562">
          <cell r="A562">
            <v>42537</v>
          </cell>
          <cell r="B562" t="str">
            <v>College-Ready Academy High School # 4</v>
          </cell>
          <cell r="C562" t="str">
            <v>19647330111500</v>
          </cell>
          <cell r="D562" t="str">
            <v>790</v>
          </cell>
          <cell r="E562" t="str">
            <v>A-Active Member</v>
          </cell>
          <cell r="F562" t="str">
            <v>Los Angeles Unified</v>
          </cell>
          <cell r="G562" t="str">
            <v>Los_Angeles</v>
          </cell>
          <cell r="H562" t="str">
            <v>LosAngeles</v>
          </cell>
          <cell r="J562">
            <v>420</v>
          </cell>
          <cell r="K562" t="str">
            <v>9</v>
          </cell>
          <cell r="L562" t="str">
            <v>12</v>
          </cell>
          <cell r="N562" t="str">
            <v>Site_Based</v>
          </cell>
          <cell r="O562" t="str">
            <v>Startup</v>
          </cell>
          <cell r="P562" t="str">
            <v>Direct</v>
          </cell>
          <cell r="Q562">
            <v>38961</v>
          </cell>
        </row>
        <row r="563">
          <cell r="A563">
            <v>42538</v>
          </cell>
          <cell r="B563" t="str">
            <v>College-Ready Academy High School # 5</v>
          </cell>
          <cell r="C563" t="str">
            <v>19647330111492</v>
          </cell>
          <cell r="D563" t="str">
            <v>789</v>
          </cell>
          <cell r="E563" t="str">
            <v>A-Active Member</v>
          </cell>
          <cell r="F563" t="str">
            <v>Los Angeles Unified
</v>
          </cell>
          <cell r="G563" t="str">
            <v>Los_Angeles</v>
          </cell>
          <cell r="H563" t="str">
            <v>LosAngeles</v>
          </cell>
          <cell r="J563">
            <v>300</v>
          </cell>
          <cell r="K563" t="str">
            <v>9</v>
          </cell>
          <cell r="L563" t="str">
            <v>10</v>
          </cell>
          <cell r="N563" t="str">
            <v>Site_Based</v>
          </cell>
          <cell r="O563" t="str">
            <v>Startup</v>
          </cell>
          <cell r="P563" t="str">
            <v>Direct</v>
          </cell>
          <cell r="Q563">
            <v>39329</v>
          </cell>
        </row>
        <row r="564">
          <cell r="A564">
            <v>42543</v>
          </cell>
          <cell r="B564" t="str">
            <v>William and Carol Ouchi High School</v>
          </cell>
          <cell r="C564" t="str">
            <v>19647330111641</v>
          </cell>
          <cell r="D564" t="str">
            <v>784</v>
          </cell>
          <cell r="E564" t="str">
            <v>A-Active Member</v>
          </cell>
          <cell r="F564" t="str">
            <v>Los Angeles Unified</v>
          </cell>
          <cell r="G564" t="str">
            <v>Los_Angeles</v>
          </cell>
          <cell r="H564" t="str">
            <v>LosAngeles</v>
          </cell>
          <cell r="J564">
            <v>256</v>
          </cell>
          <cell r="K564" t="str">
            <v>9</v>
          </cell>
          <cell r="L564" t="str">
            <v>10</v>
          </cell>
          <cell r="N564" t="str">
            <v>Site_Based</v>
          </cell>
          <cell r="O564" t="str">
            <v>Startup</v>
          </cell>
          <cell r="P564" t="str">
            <v>Direct</v>
          </cell>
          <cell r="Q564">
            <v>38965</v>
          </cell>
        </row>
        <row r="565">
          <cell r="A565">
            <v>42714</v>
          </cell>
          <cell r="B565" t="str">
            <v>Hume Lake Charter School</v>
          </cell>
          <cell r="C565" t="str">
            <v>10101080111682</v>
          </cell>
          <cell r="D565" t="str">
            <v>787</v>
          </cell>
          <cell r="E565" t="str">
            <v>A-Active Member</v>
          </cell>
          <cell r="G565" t="str">
            <v>Fresno</v>
          </cell>
          <cell r="H565" t="str">
            <v>Fresno</v>
          </cell>
          <cell r="J565">
            <v>40</v>
          </cell>
          <cell r="K565" t="str">
            <v>K</v>
          </cell>
          <cell r="L565" t="str">
            <v>12</v>
          </cell>
          <cell r="N565" t="str">
            <v>Site_Based</v>
          </cell>
          <cell r="O565" t="str">
            <v>Startup</v>
          </cell>
          <cell r="P565" t="str">
            <v>Direct</v>
          </cell>
          <cell r="Q565">
            <v>38950</v>
          </cell>
        </row>
        <row r="566">
          <cell r="A566">
            <v>43002</v>
          </cell>
          <cell r="B566" t="str">
            <v>King/Chavez Preparatory Academy</v>
          </cell>
          <cell r="C566" t="str">
            <v>37683380111906</v>
          </cell>
          <cell r="D566" t="str">
            <v>772</v>
          </cell>
          <cell r="E566" t="str">
            <v>A-Active Member</v>
          </cell>
          <cell r="F566" t="str">
            <v>San Diego City Unified</v>
          </cell>
          <cell r="G566" t="str">
            <v>SanDiego</v>
          </cell>
          <cell r="H566" t="str">
            <v>SanDiego</v>
          </cell>
          <cell r="J566">
            <v>348</v>
          </cell>
          <cell r="K566" t="str">
            <v>6</v>
          </cell>
          <cell r="L566" t="str">
            <v>8</v>
          </cell>
          <cell r="N566" t="str">
            <v>Site_Based</v>
          </cell>
          <cell r="O566" t="str">
            <v>Startup</v>
          </cell>
          <cell r="P566" t="str">
            <v>Direct</v>
          </cell>
          <cell r="Q566">
            <v>38899</v>
          </cell>
        </row>
        <row r="567">
          <cell r="A567">
            <v>43003</v>
          </cell>
          <cell r="B567" t="str">
            <v>California Montessori Project - Shingle Springs Campus</v>
          </cell>
          <cell r="C567" t="str">
            <v>09618380111724</v>
          </cell>
          <cell r="D567" t="str">
            <v>774</v>
          </cell>
          <cell r="E567" t="str">
            <v>X-Declined Membership</v>
          </cell>
          <cell r="F567" t="str">
            <v>Buckeye Union Elementary</v>
          </cell>
          <cell r="G567" t="str">
            <v>Sacramento</v>
          </cell>
          <cell r="H567" t="str">
            <v>ElDorado</v>
          </cell>
          <cell r="J567">
            <v>315</v>
          </cell>
          <cell r="K567" t="str">
            <v>K</v>
          </cell>
          <cell r="L567" t="str">
            <v>8</v>
          </cell>
          <cell r="N567" t="str">
            <v>Site_Based</v>
          </cell>
          <cell r="O567" t="str">
            <v>Startup</v>
          </cell>
          <cell r="P567" t="str">
            <v>Direct</v>
          </cell>
          <cell r="Q567">
            <v>38899</v>
          </cell>
        </row>
        <row r="568">
          <cell r="A568">
            <v>43004</v>
          </cell>
          <cell r="B568" t="str">
            <v>California Montessori Project - Capitol Campus</v>
          </cell>
          <cell r="C568" t="str">
            <v>34674390111757</v>
          </cell>
          <cell r="D568" t="str">
            <v>775</v>
          </cell>
          <cell r="E568" t="str">
            <v>X-Declined Membership</v>
          </cell>
          <cell r="F568" t="str">
            <v>Sacramento City Unified</v>
          </cell>
          <cell r="G568" t="str">
            <v>Sacramento</v>
          </cell>
          <cell r="H568" t="str">
            <v>Sacramento</v>
          </cell>
          <cell r="J568">
            <v>200</v>
          </cell>
          <cell r="K568" t="str">
            <v>K</v>
          </cell>
          <cell r="L568" t="str">
            <v>7</v>
          </cell>
          <cell r="N568" t="str">
            <v>Site_Based</v>
          </cell>
          <cell r="O568" t="str">
            <v>Startup</v>
          </cell>
          <cell r="P568" t="str">
            <v>Direct</v>
          </cell>
          <cell r="Q568">
            <v>38899</v>
          </cell>
        </row>
        <row r="569">
          <cell r="A569">
            <v>43005</v>
          </cell>
          <cell r="B569" t="str">
            <v>California Montessori Project - San Juan Campus (Carmichael &amp; American River)</v>
          </cell>
          <cell r="C569" t="str">
            <v>34674470112169</v>
          </cell>
          <cell r="D569" t="str">
            <v>776</v>
          </cell>
          <cell r="E569" t="str">
            <v>A-Active Member</v>
          </cell>
          <cell r="F569" t="str">
            <v>San Juan Unified</v>
          </cell>
          <cell r="G569" t="str">
            <v>Sacramento</v>
          </cell>
          <cell r="H569" t="str">
            <v>Sacramento</v>
          </cell>
          <cell r="J569">
            <v>240</v>
          </cell>
          <cell r="K569" t="str">
            <v>K</v>
          </cell>
          <cell r="L569" t="str">
            <v>8</v>
          </cell>
          <cell r="N569" t="str">
            <v>Site_Based</v>
          </cell>
          <cell r="O569" t="str">
            <v>Startup</v>
          </cell>
          <cell r="P569" t="str">
            <v>Direct</v>
          </cell>
          <cell r="Q569">
            <v>38899</v>
          </cell>
        </row>
        <row r="570">
          <cell r="A570">
            <v>43006</v>
          </cell>
          <cell r="B570" t="str">
            <v>California Montessori Project - Elk Grove Campus</v>
          </cell>
          <cell r="C570" t="str">
            <v>34673140111732</v>
          </cell>
          <cell r="D570" t="str">
            <v>777</v>
          </cell>
          <cell r="E570" t="str">
            <v>X-Declined Membership</v>
          </cell>
          <cell r="F570" t="str">
            <v>Elk Grove Unified</v>
          </cell>
          <cell r="G570" t="str">
            <v>Sacramento</v>
          </cell>
          <cell r="H570" t="str">
            <v>Sacramento</v>
          </cell>
          <cell r="J570">
            <v>295</v>
          </cell>
          <cell r="K570" t="str">
            <v>K</v>
          </cell>
          <cell r="L570" t="str">
            <v>8</v>
          </cell>
          <cell r="N570" t="str">
            <v>Site_Based</v>
          </cell>
          <cell r="O570" t="str">
            <v>Startup</v>
          </cell>
          <cell r="P570" t="str">
            <v>Direct</v>
          </cell>
          <cell r="Q570">
            <v>38899</v>
          </cell>
        </row>
        <row r="571">
          <cell r="A571">
            <v>43011</v>
          </cell>
          <cell r="B571" t="str">
            <v>El Dorado Community Day School</v>
          </cell>
          <cell r="C571" t="str">
            <v>09100900111716</v>
          </cell>
          <cell r="D571" t="str">
            <v>782</v>
          </cell>
          <cell r="E571" t="str">
            <v>P-Prospect Member</v>
          </cell>
          <cell r="F571" t="str">
            <v>El Dorado Co. Office of Education</v>
          </cell>
          <cell r="G571" t="str">
            <v>Sacramento</v>
          </cell>
          <cell r="H571" t="str">
            <v>ElDorado</v>
          </cell>
          <cell r="J571">
            <v>40</v>
          </cell>
          <cell r="K571" t="str">
            <v>K</v>
          </cell>
          <cell r="L571" t="str">
            <v>6</v>
          </cell>
          <cell r="N571" t="str">
            <v>Combination</v>
          </cell>
          <cell r="O571" t="str">
            <v>Startup</v>
          </cell>
          <cell r="P571" t="str">
            <v>Locally</v>
          </cell>
          <cell r="Q571">
            <v>38961</v>
          </cell>
        </row>
        <row r="572">
          <cell r="A572">
            <v>43026</v>
          </cell>
          <cell r="B572" t="str">
            <v>Chrysalis Charter School</v>
          </cell>
          <cell r="C572" t="str">
            <v>45104540111674</v>
          </cell>
          <cell r="D572" t="str">
            <v>778</v>
          </cell>
          <cell r="E572" t="str">
            <v>S-Expired Member</v>
          </cell>
          <cell r="F572" t="str">
            <v>Shasta Co. Office of Education</v>
          </cell>
          <cell r="G572" t="str">
            <v>Sacramento</v>
          </cell>
          <cell r="H572" t="str">
            <v>Shasta</v>
          </cell>
          <cell r="J572">
            <v>125</v>
          </cell>
          <cell r="K572" t="str">
            <v>K</v>
          </cell>
          <cell r="L572" t="str">
            <v>8</v>
          </cell>
          <cell r="N572" t="str">
            <v>Site_Based</v>
          </cell>
          <cell r="O572" t="str">
            <v>Startup</v>
          </cell>
          <cell r="P572" t="str">
            <v>Direct</v>
          </cell>
          <cell r="Q572">
            <v>38951</v>
          </cell>
        </row>
        <row r="573">
          <cell r="A573">
            <v>43437</v>
          </cell>
          <cell r="B573" t="str">
            <v>Lou Dantzler Middle School</v>
          </cell>
          <cell r="C573" t="str">
            <v>19647330112227</v>
          </cell>
          <cell r="D573" t="str">
            <v>813</v>
          </cell>
          <cell r="E573" t="str">
            <v>A-Active Member</v>
          </cell>
          <cell r="G573" t="str">
            <v>Los_Angeles</v>
          </cell>
          <cell r="H573" t="str">
            <v>LosAngeles</v>
          </cell>
          <cell r="J573">
            <v>85</v>
          </cell>
          <cell r="K573" t="str">
            <v>6</v>
          </cell>
          <cell r="L573" t="str">
            <v>6</v>
          </cell>
          <cell r="N573" t="str">
            <v>Site_Based</v>
          </cell>
          <cell r="O573" t="str">
            <v>Startup</v>
          </cell>
          <cell r="P573" t="str">
            <v>Direct</v>
          </cell>
          <cell r="Q573">
            <v>39264</v>
          </cell>
        </row>
        <row r="574">
          <cell r="A574">
            <v>43779</v>
          </cell>
          <cell r="B574" t="str">
            <v>Health Sciences High and Middle College</v>
          </cell>
          <cell r="C574" t="str">
            <v>37683380114462</v>
          </cell>
          <cell r="D574" t="str">
            <v>876</v>
          </cell>
          <cell r="E574" t="str">
            <v>A-Active Member</v>
          </cell>
          <cell r="F574" t="str">
            <v>San Diego City Unified</v>
          </cell>
          <cell r="G574" t="str">
            <v>SanDiego</v>
          </cell>
          <cell r="H574" t="str">
            <v>SanDiego</v>
          </cell>
          <cell r="J574">
            <v>440</v>
          </cell>
          <cell r="K574" t="str">
            <v>9</v>
          </cell>
          <cell r="L574" t="str">
            <v>12</v>
          </cell>
          <cell r="N574" t="str">
            <v>Site_Based</v>
          </cell>
          <cell r="O574" t="str">
            <v>Startup</v>
          </cell>
          <cell r="P574" t="str">
            <v>Direct</v>
          </cell>
          <cell r="Q574">
            <v>39329</v>
          </cell>
        </row>
        <row r="575">
          <cell r="A575">
            <v>43817</v>
          </cell>
          <cell r="B575" t="str">
            <v>West County Community High School</v>
          </cell>
          <cell r="C575" t="str">
            <v>07617960115352</v>
          </cell>
          <cell r="D575" t="str">
            <v>942</v>
          </cell>
          <cell r="E575" t="str">
            <v>A-Active Member</v>
          </cell>
          <cell r="F575" t="str">
            <v>West Contra Costa Unified</v>
          </cell>
          <cell r="G575" t="str">
            <v>SanFrancisco</v>
          </cell>
          <cell r="H575" t="str">
            <v>ContraCosta</v>
          </cell>
          <cell r="J575">
            <v>150</v>
          </cell>
          <cell r="K575" t="str">
            <v>9</v>
          </cell>
          <cell r="L575" t="str">
            <v>12</v>
          </cell>
          <cell r="N575" t="str">
            <v>Site_Based</v>
          </cell>
          <cell r="O575" t="str">
            <v>Startup</v>
          </cell>
          <cell r="P575" t="str">
            <v>Direct</v>
          </cell>
          <cell r="Q575">
            <v>39329</v>
          </cell>
        </row>
        <row r="576">
          <cell r="A576">
            <v>45018</v>
          </cell>
          <cell r="B576" t="str">
            <v>Full Circle Learning Academy</v>
          </cell>
          <cell r="C576" t="str">
            <v>19647330115311</v>
          </cell>
          <cell r="D576" t="str">
            <v>944</v>
          </cell>
          <cell r="E576" t="str">
            <v>A-Active Member</v>
          </cell>
          <cell r="G576" t="str">
            <v>Los_Angeles</v>
          </cell>
          <cell r="H576" t="str">
            <v>LosAngeles</v>
          </cell>
          <cell r="J576">
            <v>168</v>
          </cell>
          <cell r="K576" t="str">
            <v>K</v>
          </cell>
          <cell r="L576" t="str">
            <v>7</v>
          </cell>
          <cell r="N576" t="str">
            <v>Site_Based</v>
          </cell>
          <cell r="O576" t="str">
            <v>Startup</v>
          </cell>
          <cell r="P576" t="str">
            <v>Direct</v>
          </cell>
          <cell r="Q576">
            <v>39330</v>
          </cell>
        </row>
        <row r="577">
          <cell r="A577">
            <v>45019</v>
          </cell>
          <cell r="B577" t="str">
            <v>Bright Star Secondary Charter Academy</v>
          </cell>
          <cell r="C577" t="str">
            <v>19647330112508</v>
          </cell>
          <cell r="D577" t="str">
            <v>826</v>
          </cell>
          <cell r="E577" t="str">
            <v>A-Active Member</v>
          </cell>
          <cell r="F577" t="str">
            <v>Los Angeles Unified</v>
          </cell>
          <cell r="G577" t="str">
            <v>Los_Angeles</v>
          </cell>
          <cell r="H577" t="str">
            <v>LosAngeles</v>
          </cell>
          <cell r="J577">
            <v>300</v>
          </cell>
          <cell r="K577" t="str">
            <v>9</v>
          </cell>
          <cell r="L577" t="str">
            <v>12</v>
          </cell>
          <cell r="N577" t="str">
            <v>Site_Based</v>
          </cell>
          <cell r="O577" t="str">
            <v>Startup</v>
          </cell>
          <cell r="P577" t="str">
            <v>Direct</v>
          </cell>
          <cell r="Q577">
            <v>38965</v>
          </cell>
        </row>
        <row r="578">
          <cell r="A578">
            <v>45025</v>
          </cell>
          <cell r="B578" t="str">
            <v>Aspire Centennial College Preparatory Academy</v>
          </cell>
          <cell r="C578" t="str">
            <v>19647330112128</v>
          </cell>
          <cell r="D578" t="str">
            <v>693</v>
          </cell>
          <cell r="E578" t="str">
            <v>A-Active Member</v>
          </cell>
          <cell r="G578" t="str">
            <v>Los_Angeles</v>
          </cell>
          <cell r="H578" t="str">
            <v>LosAngeles</v>
          </cell>
          <cell r="J578">
            <v>522</v>
          </cell>
          <cell r="K578" t="str">
            <v>6</v>
          </cell>
          <cell r="L578" t="str">
            <v>9</v>
          </cell>
          <cell r="N578" t="str">
            <v>Site_Based</v>
          </cell>
          <cell r="O578" t="str">
            <v>Startup</v>
          </cell>
          <cell r="P578" t="str">
            <v>Direct</v>
          </cell>
          <cell r="Q578">
            <v>38961</v>
          </cell>
        </row>
        <row r="579">
          <cell r="A579">
            <v>45218</v>
          </cell>
          <cell r="B579" t="str">
            <v>Alpaugh Achievement Academy Charter School</v>
          </cell>
          <cell r="C579" t="str">
            <v>54718030112466</v>
          </cell>
          <cell r="D579" t="str">
            <v>806</v>
          </cell>
          <cell r="E579" t="str">
            <v>P-Prospect Member</v>
          </cell>
          <cell r="F579" t="str">
            <v>Alpaugh Unified</v>
          </cell>
          <cell r="G579" t="str">
            <v>Fresno</v>
          </cell>
          <cell r="H579" t="str">
            <v>Tulare</v>
          </cell>
          <cell r="J579">
            <v>4</v>
          </cell>
          <cell r="K579" t="str">
            <v>7</v>
          </cell>
          <cell r="L579" t="str">
            <v>11</v>
          </cell>
          <cell r="N579" t="str">
            <v>Ind_Study</v>
          </cell>
          <cell r="O579" t="str">
            <v>Startup</v>
          </cell>
          <cell r="P579" t="str">
            <v>Locally</v>
          </cell>
          <cell r="Q579">
            <v>38943</v>
          </cell>
        </row>
        <row r="580">
          <cell r="A580">
            <v>45220</v>
          </cell>
          <cell r="B580" t="str">
            <v>Central California Connections Academy</v>
          </cell>
          <cell r="C580" t="str">
            <v>54718030112458</v>
          </cell>
          <cell r="D580" t="str">
            <v>804</v>
          </cell>
          <cell r="E580" t="str">
            <v>A-Active Member</v>
          </cell>
          <cell r="G580" t="str">
            <v>Fresno</v>
          </cell>
          <cell r="H580" t="str">
            <v>Tulare</v>
          </cell>
          <cell r="J580">
            <v>160</v>
          </cell>
          <cell r="K580" t="str">
            <v>K</v>
          </cell>
          <cell r="L580" t="str">
            <v>12</v>
          </cell>
          <cell r="N580" t="str">
            <v>Ind_Study</v>
          </cell>
          <cell r="O580" t="str">
            <v>Startup</v>
          </cell>
          <cell r="P580" t="str">
            <v>Direct</v>
          </cell>
          <cell r="Q580">
            <v>38952</v>
          </cell>
        </row>
        <row r="581">
          <cell r="A581">
            <v>45221</v>
          </cell>
          <cell r="B581" t="str">
            <v>Century Academy for Excellence</v>
          </cell>
          <cell r="C581" t="str">
            <v>19647090112250</v>
          </cell>
          <cell r="D581" t="str">
            <v>809</v>
          </cell>
          <cell r="E581" t="str">
            <v>A-Active Member</v>
          </cell>
          <cell r="G581" t="str">
            <v>Los_Angeles</v>
          </cell>
          <cell r="H581" t="str">
            <v>LosAngeles</v>
          </cell>
          <cell r="J581">
            <v>184</v>
          </cell>
          <cell r="K581" t="str">
            <v>6</v>
          </cell>
          <cell r="L581" t="str">
            <v>8</v>
          </cell>
          <cell r="N581" t="str">
            <v>Site_Based</v>
          </cell>
          <cell r="O581" t="str">
            <v>Startup</v>
          </cell>
          <cell r="P581" t="str">
            <v>Direct</v>
          </cell>
          <cell r="Q581">
            <v>38965</v>
          </cell>
        </row>
        <row r="582">
          <cell r="A582">
            <v>45222</v>
          </cell>
          <cell r="B582" t="str">
            <v>Lou Dantzler High School</v>
          </cell>
          <cell r="C582" t="str">
            <v>19647330112540</v>
          </cell>
          <cell r="D582" t="str">
            <v>832</v>
          </cell>
          <cell r="E582" t="str">
            <v>A-Active Member</v>
          </cell>
          <cell r="G582" t="str">
            <v>Los_Angeles</v>
          </cell>
          <cell r="H582" t="str">
            <v>LosAngeles</v>
          </cell>
          <cell r="J582">
            <v>82</v>
          </cell>
          <cell r="K582" t="str">
            <v>9</v>
          </cell>
          <cell r="L582" t="str">
            <v>9</v>
          </cell>
          <cell r="N582" t="str">
            <v>Site_Based</v>
          </cell>
          <cell r="O582" t="str">
            <v>Startup</v>
          </cell>
          <cell r="P582" t="str">
            <v>Direct</v>
          </cell>
          <cell r="Q582">
            <v>39295</v>
          </cell>
        </row>
        <row r="583">
          <cell r="A583">
            <v>45230</v>
          </cell>
          <cell r="B583" t="str">
            <v>Frederick Douglass Academy Charter High School</v>
          </cell>
          <cell r="C583" t="str">
            <v>19647330112557</v>
          </cell>
          <cell r="D583" t="str">
            <v>833</v>
          </cell>
          <cell r="E583" t="str">
            <v>A-Active Member</v>
          </cell>
          <cell r="F583" t="str">
            <v>Los Angeles Unified</v>
          </cell>
          <cell r="G583" t="str">
            <v>Los_Angeles</v>
          </cell>
          <cell r="H583" t="str">
            <v>LosAngeles</v>
          </cell>
          <cell r="J583">
            <v>74</v>
          </cell>
          <cell r="K583" t="str">
            <v>9</v>
          </cell>
          <cell r="L583" t="str">
            <v>10</v>
          </cell>
          <cell r="N583" t="str">
            <v>Site_Based</v>
          </cell>
          <cell r="O583" t="str">
            <v>Startup</v>
          </cell>
          <cell r="P583" t="str">
            <v>Direct</v>
          </cell>
          <cell r="Q583">
            <v>38965</v>
          </cell>
        </row>
        <row r="584">
          <cell r="A584">
            <v>45231</v>
          </cell>
          <cell r="B584" t="str">
            <v>Gold Rush Charter School</v>
          </cell>
          <cell r="C584" t="str">
            <v>55724130112276</v>
          </cell>
          <cell r="D584" t="str">
            <v>807</v>
          </cell>
          <cell r="E584" t="str">
            <v>X-Declined Membership</v>
          </cell>
          <cell r="G584" t="str">
            <v>Fresno</v>
          </cell>
          <cell r="H584" t="str">
            <v>Tuolomne</v>
          </cell>
          <cell r="J584">
            <v>235</v>
          </cell>
          <cell r="K584" t="str">
            <v>K</v>
          </cell>
          <cell r="L584" t="str">
            <v>12</v>
          </cell>
          <cell r="N584" t="str">
            <v>Ind_Study</v>
          </cell>
          <cell r="O584" t="str">
            <v>Startup</v>
          </cell>
          <cell r="P584" t="str">
            <v>Direct</v>
          </cell>
          <cell r="Q584">
            <v>38950</v>
          </cell>
        </row>
        <row r="585">
          <cell r="A585">
            <v>45233</v>
          </cell>
          <cell r="B585" t="str">
            <v>La Vida Charter School</v>
          </cell>
          <cell r="C585" t="str">
            <v>23656230112300</v>
          </cell>
          <cell r="D585" t="str">
            <v>822</v>
          </cell>
          <cell r="E585" t="str">
            <v>A-Active Member</v>
          </cell>
          <cell r="G585" t="str">
            <v>SanFrancisco</v>
          </cell>
          <cell r="H585" t="str">
            <v>Mendocino</v>
          </cell>
          <cell r="J585">
            <v>99</v>
          </cell>
          <cell r="K585" t="str">
            <v>K</v>
          </cell>
          <cell r="L585" t="str">
            <v>12</v>
          </cell>
          <cell r="N585" t="str">
            <v>Ind_Study</v>
          </cell>
          <cell r="O585" t="str">
            <v>Startup</v>
          </cell>
          <cell r="P585" t="str">
            <v>Direct</v>
          </cell>
          <cell r="Q585">
            <v>38965</v>
          </cell>
        </row>
        <row r="586">
          <cell r="A586">
            <v>45234</v>
          </cell>
          <cell r="B586" t="str">
            <v>Natomas Pacific Pathways Prep</v>
          </cell>
          <cell r="C586" t="str">
            <v>34752830112425</v>
          </cell>
          <cell r="D586" t="str">
            <v>823</v>
          </cell>
          <cell r="E586" t="str">
            <v>A-Active Member</v>
          </cell>
          <cell r="F586" t="str">
            <v>Natomas Unified</v>
          </cell>
          <cell r="G586" t="str">
            <v>Sacramento</v>
          </cell>
          <cell r="H586" t="str">
            <v>Sacramento</v>
          </cell>
          <cell r="J586">
            <v>325</v>
          </cell>
          <cell r="K586" t="str">
            <v>9</v>
          </cell>
          <cell r="L586" t="str">
            <v>12</v>
          </cell>
          <cell r="N586" t="str">
            <v>Site_Based</v>
          </cell>
          <cell r="O586" t="str">
            <v>Startup</v>
          </cell>
          <cell r="P586" t="str">
            <v>Locally</v>
          </cell>
          <cell r="Q586">
            <v>38937</v>
          </cell>
        </row>
        <row r="587">
          <cell r="A587">
            <v>45235</v>
          </cell>
          <cell r="B587" t="str">
            <v>Paradise Charter School</v>
          </cell>
          <cell r="C587" t="str">
            <v>50712090112383</v>
          </cell>
          <cell r="D587" t="str">
            <v>803</v>
          </cell>
          <cell r="E587" t="str">
            <v>P-Prospect Member</v>
          </cell>
          <cell r="G587" t="str">
            <v>Fresno</v>
          </cell>
          <cell r="H587" t="str">
            <v>Stanislaus</v>
          </cell>
          <cell r="J587">
            <v>185</v>
          </cell>
          <cell r="K587" t="str">
            <v>K</v>
          </cell>
          <cell r="L587" t="str">
            <v>8</v>
          </cell>
          <cell r="N587" t="str">
            <v>Site_Based</v>
          </cell>
          <cell r="O587" t="str">
            <v>Startup</v>
          </cell>
          <cell r="P587" t="str">
            <v>Locally</v>
          </cell>
          <cell r="Q587">
            <v>38957</v>
          </cell>
        </row>
        <row r="588">
          <cell r="A588">
            <v>45236</v>
          </cell>
          <cell r="B588" t="str">
            <v>Sequoia Charter School</v>
          </cell>
          <cell r="C588" t="str">
            <v>19651360112359</v>
          </cell>
          <cell r="D588" t="str">
            <v>831</v>
          </cell>
          <cell r="E588" t="str">
            <v>P-Prospect Member</v>
          </cell>
          <cell r="F588" t="str">
            <v>William S. Hart Union High</v>
          </cell>
          <cell r="G588" t="str">
            <v>Los_Angeles</v>
          </cell>
          <cell r="H588" t="str">
            <v>LosAngeles</v>
          </cell>
          <cell r="J588">
            <v>48</v>
          </cell>
          <cell r="K588" t="str">
            <v>7</v>
          </cell>
          <cell r="L588" t="str">
            <v>12</v>
          </cell>
          <cell r="N588" t="str">
            <v>Site_Based</v>
          </cell>
          <cell r="O588" t="str">
            <v>Startup</v>
          </cell>
          <cell r="P588" t="str">
            <v>Locally</v>
          </cell>
          <cell r="Q588">
            <v>38936</v>
          </cell>
        </row>
        <row r="589">
          <cell r="A589">
            <v>45237</v>
          </cell>
          <cell r="B589" t="str">
            <v>Smythe Academy of Arts and Sciences</v>
          </cell>
          <cell r="C589" t="str">
            <v>34765056033336</v>
          </cell>
          <cell r="D589" t="str">
            <v>796</v>
          </cell>
          <cell r="E589" t="str">
            <v>P-Prospect Member</v>
          </cell>
          <cell r="F589" t="str">
            <v>Twin Rivers Unified</v>
          </cell>
          <cell r="G589" t="str">
            <v>Sacramento</v>
          </cell>
          <cell r="H589" t="str">
            <v>Sacramento</v>
          </cell>
          <cell r="J589">
            <v>960</v>
          </cell>
          <cell r="K589" t="str">
            <v>K</v>
          </cell>
          <cell r="L589" t="str">
            <v>8</v>
          </cell>
          <cell r="N589" t="str">
            <v>Combination</v>
          </cell>
          <cell r="O589" t="str">
            <v>Conversion</v>
          </cell>
          <cell r="P589" t="str">
            <v>Locally</v>
          </cell>
          <cell r="Q589">
            <v>38957</v>
          </cell>
        </row>
        <row r="590">
          <cell r="A590">
            <v>45238</v>
          </cell>
          <cell r="B590" t="str">
            <v>Aspire Summit Charter Academy</v>
          </cell>
          <cell r="C590" t="str">
            <v>50710430112292</v>
          </cell>
          <cell r="D590" t="str">
            <v>812</v>
          </cell>
          <cell r="E590" t="str">
            <v>A-Active Member</v>
          </cell>
          <cell r="F590" t="str">
            <v>Ceres Unified School District</v>
          </cell>
          <cell r="G590" t="str">
            <v>Fresno</v>
          </cell>
          <cell r="H590" t="str">
            <v>Stanislaus</v>
          </cell>
          <cell r="J590">
            <v>352</v>
          </cell>
          <cell r="K590" t="str">
            <v>K</v>
          </cell>
          <cell r="L590" t="str">
            <v>5</v>
          </cell>
          <cell r="N590" t="str">
            <v>Site_Based</v>
          </cell>
          <cell r="O590" t="str">
            <v>Startup</v>
          </cell>
          <cell r="P590" t="str">
            <v>Direct</v>
          </cell>
          <cell r="Q590">
            <v>38943</v>
          </cell>
        </row>
        <row r="591">
          <cell r="A591">
            <v>45240</v>
          </cell>
          <cell r="B591" t="str">
            <v>Village School</v>
          </cell>
          <cell r="C591" t="str">
            <v>43693930106005</v>
          </cell>
          <cell r="D591" t="str">
            <v>817</v>
          </cell>
          <cell r="E591" t="str">
            <v>P-Prospect Member</v>
          </cell>
          <cell r="F591" t="str">
            <v>Campbell Union Elementary</v>
          </cell>
          <cell r="G591" t="str">
            <v>SanFrancisco</v>
          </cell>
          <cell r="H591" t="str">
            <v>SantaClara</v>
          </cell>
          <cell r="J591">
            <v>300</v>
          </cell>
          <cell r="K591" t="str">
            <v>K</v>
          </cell>
          <cell r="L591" t="str">
            <v>5</v>
          </cell>
          <cell r="N591" t="str">
            <v>Site_Based</v>
          </cell>
          <cell r="O591" t="str">
            <v>Conversion</v>
          </cell>
          <cell r="P591" t="str">
            <v>Locally</v>
          </cell>
          <cell r="Q591">
            <v>38899</v>
          </cell>
        </row>
        <row r="592">
          <cell r="A592">
            <v>45506</v>
          </cell>
          <cell r="B592" t="str">
            <v>California Virtual Academy @ Los Angeles</v>
          </cell>
          <cell r="C592" t="str">
            <v>19650940112706</v>
          </cell>
          <cell r="D592" t="str">
            <v>838</v>
          </cell>
          <cell r="E592" t="str">
            <v>A-Active Member</v>
          </cell>
          <cell r="F592" t="str">
            <v>West Covina Unified</v>
          </cell>
          <cell r="G592" t="str">
            <v>Los_Angeles</v>
          </cell>
          <cell r="H592" t="str">
            <v>LosAngeles</v>
          </cell>
          <cell r="J592">
            <v>3682</v>
          </cell>
          <cell r="K592" t="str">
            <v>K</v>
          </cell>
          <cell r="L592" t="str">
            <v>12</v>
          </cell>
          <cell r="N592" t="str">
            <v>Ind_Study</v>
          </cell>
          <cell r="O592" t="str">
            <v>Startup</v>
          </cell>
          <cell r="P592" t="str">
            <v>Direct</v>
          </cell>
          <cell r="Q592">
            <v>38965</v>
          </cell>
        </row>
        <row r="593">
          <cell r="A593">
            <v>45964</v>
          </cell>
          <cell r="B593" t="str">
            <v>New Los Angeles Charter School</v>
          </cell>
          <cell r="C593" t="str">
            <v>19647330117614</v>
          </cell>
          <cell r="D593" t="str">
            <v>998</v>
          </cell>
          <cell r="E593" t="str">
            <v>A-Active Member</v>
          </cell>
          <cell r="G593" t="str">
            <v>Los_Angeles</v>
          </cell>
          <cell r="H593" t="str">
            <v>LosAngeles</v>
          </cell>
          <cell r="J593">
            <v>283</v>
          </cell>
          <cell r="K593" t="str">
            <v>6</v>
          </cell>
          <cell r="L593" t="str">
            <v>7</v>
          </cell>
          <cell r="N593" t="str">
            <v>Site_Based</v>
          </cell>
          <cell r="O593" t="str">
            <v>Startup</v>
          </cell>
          <cell r="P593" t="str">
            <v>Direct</v>
          </cell>
          <cell r="Q593">
            <v>39694</v>
          </cell>
        </row>
        <row r="594">
          <cell r="A594">
            <v>46088</v>
          </cell>
          <cell r="B594" t="str">
            <v>Ivy Bound Academy</v>
          </cell>
          <cell r="C594" t="str">
            <v>19647330115113</v>
          </cell>
          <cell r="D594" t="str">
            <v>936</v>
          </cell>
          <cell r="E594" t="str">
            <v>A-Active Member</v>
          </cell>
          <cell r="G594" t="str">
            <v>Los_Angeles</v>
          </cell>
          <cell r="H594" t="str">
            <v>LosAngeles</v>
          </cell>
          <cell r="J594">
            <v>240</v>
          </cell>
          <cell r="K594" t="str">
            <v>5</v>
          </cell>
          <cell r="L594" t="str">
            <v>8</v>
          </cell>
          <cell r="N594" t="str">
            <v>Site_Based</v>
          </cell>
          <cell r="O594" t="str">
            <v>Startup</v>
          </cell>
          <cell r="P594" t="str">
            <v>Direct</v>
          </cell>
          <cell r="Q594">
            <v>39330</v>
          </cell>
        </row>
        <row r="595">
          <cell r="A595">
            <v>46237</v>
          </cell>
          <cell r="B595" t="str">
            <v>Antelope Valley Learning Academy</v>
          </cell>
          <cell r="C595" t="str">
            <v>19648570112714</v>
          </cell>
          <cell r="D595" t="str">
            <v>841</v>
          </cell>
          <cell r="E595" t="str">
            <v>P-Prospect Member</v>
          </cell>
          <cell r="F595" t="str">
            <v>Palmdale Elementary</v>
          </cell>
          <cell r="G595" t="str">
            <v>Los_Angeles</v>
          </cell>
          <cell r="H595" t="str">
            <v>LosAngeles</v>
          </cell>
          <cell r="J595">
            <v>282</v>
          </cell>
          <cell r="K595" t="str">
            <v>K</v>
          </cell>
          <cell r="L595" t="str">
            <v>8</v>
          </cell>
          <cell r="N595" t="str">
            <v>Site_Based</v>
          </cell>
          <cell r="O595" t="str">
            <v>Startup</v>
          </cell>
          <cell r="P595" t="str">
            <v>Direct</v>
          </cell>
          <cell r="Q595">
            <v>38961</v>
          </cell>
        </row>
        <row r="596">
          <cell r="A596">
            <v>46254</v>
          </cell>
          <cell r="B596" t="str">
            <v>Summit Preparatory Charter High School</v>
          </cell>
          <cell r="C596" t="str">
            <v>41690620112722</v>
          </cell>
          <cell r="D596" t="str">
            <v>835</v>
          </cell>
          <cell r="E596" t="str">
            <v>A-Active Member</v>
          </cell>
          <cell r="F596" t="str">
            <v>Sequoia Union High</v>
          </cell>
          <cell r="G596" t="str">
            <v>SanFrancisco</v>
          </cell>
          <cell r="H596" t="str">
            <v>SanMateo</v>
          </cell>
          <cell r="J596">
            <v>411</v>
          </cell>
          <cell r="K596" t="str">
            <v>9</v>
          </cell>
          <cell r="L596" t="str">
            <v>12</v>
          </cell>
          <cell r="N596" t="str">
            <v>Site_Based</v>
          </cell>
          <cell r="O596" t="str">
            <v>Startup</v>
          </cell>
          <cell r="P596" t="str">
            <v>Direct</v>
          </cell>
          <cell r="Q596">
            <v>38965</v>
          </cell>
        </row>
        <row r="597">
          <cell r="A597">
            <v>46443</v>
          </cell>
          <cell r="B597" t="str">
            <v>California Virtual Academy @ San Mateo</v>
          </cell>
          <cell r="C597" t="str">
            <v>41689160112284</v>
          </cell>
          <cell r="D597" t="str">
            <v>802</v>
          </cell>
          <cell r="E597" t="str">
            <v>A-Active Member</v>
          </cell>
          <cell r="F597" t="str">
            <v>Jefferson Elementary</v>
          </cell>
          <cell r="G597" t="str">
            <v>SanFrancisco</v>
          </cell>
          <cell r="H597" t="str">
            <v>SanMateo</v>
          </cell>
          <cell r="J597">
            <v>831</v>
          </cell>
          <cell r="K597" t="str">
            <v>K</v>
          </cell>
          <cell r="L597" t="str">
            <v>12</v>
          </cell>
          <cell r="N597" t="str">
            <v>Ind_Study</v>
          </cell>
          <cell r="O597" t="str">
            <v>Startup</v>
          </cell>
          <cell r="P597" t="str">
            <v>Direct</v>
          </cell>
          <cell r="Q597">
            <v>38965</v>
          </cell>
        </row>
        <row r="598">
          <cell r="A598">
            <v>47967</v>
          </cell>
          <cell r="B598" t="str">
            <v>Thurgood Marshall Middle School</v>
          </cell>
          <cell r="C598" t="str">
            <v>19647330115261</v>
          </cell>
          <cell r="D598" t="str">
            <v>951</v>
          </cell>
          <cell r="E598" t="str">
            <v>A-Active Member</v>
          </cell>
          <cell r="F598" t="str">
            <v>Los Angeles Unified</v>
          </cell>
          <cell r="G598" t="str">
            <v>Los_Angeles</v>
          </cell>
          <cell r="H598" t="str">
            <v>LosAngeles</v>
          </cell>
          <cell r="J598">
            <v>79</v>
          </cell>
          <cell r="K598" t="str">
            <v>6</v>
          </cell>
          <cell r="L598" t="str">
            <v>6</v>
          </cell>
          <cell r="N598" t="str">
            <v>Site_Based</v>
          </cell>
          <cell r="O598" t="str">
            <v>Startup</v>
          </cell>
          <cell r="P598" t="str">
            <v>Direct</v>
          </cell>
          <cell r="Q598">
            <v>39329</v>
          </cell>
        </row>
        <row r="599">
          <cell r="A599">
            <v>47974</v>
          </cell>
          <cell r="B599" t="str">
            <v>Rocklin Academy at Meyers Street</v>
          </cell>
          <cell r="C599" t="str">
            <v>31750850114371</v>
          </cell>
          <cell r="D599" t="str">
            <v>900</v>
          </cell>
          <cell r="E599" t="str">
            <v>A-Active Member</v>
          </cell>
          <cell r="G599" t="str">
            <v>Sacramento</v>
          </cell>
          <cell r="H599" t="str">
            <v>Placer</v>
          </cell>
          <cell r="J599">
            <v>154</v>
          </cell>
          <cell r="K599" t="str">
            <v>K</v>
          </cell>
          <cell r="L599" t="str">
            <v>5</v>
          </cell>
          <cell r="N599" t="str">
            <v>Site_Based</v>
          </cell>
          <cell r="O599" t="str">
            <v>Startup</v>
          </cell>
          <cell r="P599" t="str">
            <v>Direct</v>
          </cell>
          <cell r="Q599">
            <v>39315</v>
          </cell>
        </row>
        <row r="600">
          <cell r="A600">
            <v>47976</v>
          </cell>
          <cell r="B600" t="str">
            <v>Higher Learning Academy</v>
          </cell>
          <cell r="C600" t="str">
            <v>34765050113878</v>
          </cell>
          <cell r="D600" t="str">
            <v>862</v>
          </cell>
          <cell r="E600" t="str">
            <v>A-Active Member</v>
          </cell>
          <cell r="G600" t="str">
            <v>Sacramento</v>
          </cell>
          <cell r="H600" t="str">
            <v>Sacramento</v>
          </cell>
          <cell r="J600">
            <v>150</v>
          </cell>
          <cell r="K600" t="str">
            <v>K</v>
          </cell>
          <cell r="L600" t="str">
            <v>5</v>
          </cell>
          <cell r="N600" t="str">
            <v>Site_Based</v>
          </cell>
          <cell r="O600" t="str">
            <v>Startup</v>
          </cell>
          <cell r="P600" t="str">
            <v>Direct</v>
          </cell>
          <cell r="Q600">
            <v>39316</v>
          </cell>
        </row>
        <row r="601">
          <cell r="A601">
            <v>47981</v>
          </cell>
          <cell r="B601" t="str">
            <v>Mirus Secondary School</v>
          </cell>
          <cell r="C601" t="str">
            <v>36750440114389</v>
          </cell>
          <cell r="D601" t="str">
            <v>885</v>
          </cell>
          <cell r="E601" t="str">
            <v>P-Prospect Member</v>
          </cell>
          <cell r="F601" t="str">
            <v>Hesperia Unified</v>
          </cell>
          <cell r="G601" t="str">
            <v>Inland_Empire</v>
          </cell>
          <cell r="H601" t="str">
            <v>SanBernardino</v>
          </cell>
          <cell r="J601">
            <v>240</v>
          </cell>
          <cell r="K601" t="str">
            <v>7</v>
          </cell>
          <cell r="L601" t="str">
            <v>12</v>
          </cell>
          <cell r="N601" t="str">
            <v>Ind_Study</v>
          </cell>
          <cell r="O601" t="str">
            <v>Startup</v>
          </cell>
          <cell r="P601" t="str">
            <v>Direct</v>
          </cell>
          <cell r="Q601">
            <v>39265</v>
          </cell>
        </row>
        <row r="602">
          <cell r="A602">
            <v>47983</v>
          </cell>
          <cell r="B602" t="str">
            <v>Norton Space and Aeronautics Academy</v>
          </cell>
          <cell r="C602" t="str">
            <v>36103630115808</v>
          </cell>
          <cell r="D602" t="str">
            <v>903</v>
          </cell>
          <cell r="E602" t="str">
            <v>A-Active Member</v>
          </cell>
          <cell r="G602" t="str">
            <v>Inland_Empire</v>
          </cell>
          <cell r="H602" t="str">
            <v>SanBernardino</v>
          </cell>
          <cell r="J602">
            <v>350</v>
          </cell>
          <cell r="K602" t="str">
            <v>K</v>
          </cell>
          <cell r="L602" t="str">
            <v>3</v>
          </cell>
          <cell r="N602" t="str">
            <v>Site_Based</v>
          </cell>
          <cell r="O602" t="str">
            <v>Startup</v>
          </cell>
          <cell r="P602" t="str">
            <v>Direct</v>
          </cell>
          <cell r="Q602">
            <v>39685</v>
          </cell>
        </row>
        <row r="603">
          <cell r="A603">
            <v>47988</v>
          </cell>
          <cell r="B603" t="str">
            <v>Redding School of the Arts II</v>
          </cell>
          <cell r="C603" t="str">
            <v>45752670115345</v>
          </cell>
          <cell r="D603" t="str">
            <v>920</v>
          </cell>
          <cell r="E603" t="str">
            <v>A-Active Member</v>
          </cell>
          <cell r="G603" t="str">
            <v>Sacramento</v>
          </cell>
          <cell r="H603" t="str">
            <v>Shasta</v>
          </cell>
          <cell r="J603">
            <v>480</v>
          </cell>
          <cell r="K603" t="str">
            <v>K</v>
          </cell>
          <cell r="L603" t="str">
            <v>11</v>
          </cell>
          <cell r="N603" t="str">
            <v>Site_Based</v>
          </cell>
          <cell r="O603" t="str">
            <v>Startup</v>
          </cell>
          <cell r="P603" t="str">
            <v>Direct</v>
          </cell>
          <cell r="Q603">
            <v>39315</v>
          </cell>
        </row>
        <row r="604">
          <cell r="A604">
            <v>47990</v>
          </cell>
          <cell r="B604" t="str">
            <v>Santa Rosa Charter School for the Arts</v>
          </cell>
          <cell r="C604" t="str">
            <v>49402530113530</v>
          </cell>
          <cell r="D604" t="str">
            <v>845</v>
          </cell>
          <cell r="E604" t="str">
            <v>P-Prospect Member</v>
          </cell>
          <cell r="F604" t="str">
            <v>Santa Rosa Elementary</v>
          </cell>
          <cell r="G604" t="str">
            <v>SanFrancisco</v>
          </cell>
          <cell r="H604" t="str">
            <v>Sonoma</v>
          </cell>
          <cell r="J604">
            <v>179</v>
          </cell>
          <cell r="K604" t="str">
            <v>K</v>
          </cell>
          <cell r="L604" t="str">
            <v>8</v>
          </cell>
          <cell r="N604" t="str">
            <v>Site_Based</v>
          </cell>
          <cell r="O604" t="str">
            <v>Startup</v>
          </cell>
          <cell r="P604" t="str">
            <v>Locally</v>
          </cell>
          <cell r="Q604">
            <v>39309</v>
          </cell>
        </row>
        <row r="605">
          <cell r="A605">
            <v>48024</v>
          </cell>
          <cell r="B605" t="str">
            <v>Palm Desert Middle Charter School</v>
          </cell>
          <cell r="C605" t="str">
            <v>33670586031991</v>
          </cell>
          <cell r="D605" t="str">
            <v>974</v>
          </cell>
          <cell r="E605" t="str">
            <v>P-Prospect Member</v>
          </cell>
          <cell r="F605" t="str">
            <v>Desert Sands Unified</v>
          </cell>
          <cell r="G605" t="str">
            <v>Inland_Empire</v>
          </cell>
          <cell r="H605" t="str">
            <v>Riverside</v>
          </cell>
          <cell r="J605">
            <v>1200</v>
          </cell>
          <cell r="K605" t="str">
            <v>6</v>
          </cell>
          <cell r="L605" t="str">
            <v>8</v>
          </cell>
          <cell r="N605" t="str">
            <v>Site_Based</v>
          </cell>
          <cell r="O605" t="str">
            <v>Conversion</v>
          </cell>
          <cell r="P605" t="str">
            <v>Locally</v>
          </cell>
          <cell r="Q605">
            <v>39630</v>
          </cell>
        </row>
        <row r="606">
          <cell r="A606">
            <v>48609</v>
          </cell>
          <cell r="B606" t="str">
            <v>Goethe International Charter School of LA</v>
          </cell>
          <cell r="C606" t="str">
            <v>19647330117978</v>
          </cell>
          <cell r="D606" t="str">
            <v>1036</v>
          </cell>
          <cell r="E606" t="str">
            <v>A-Active Member</v>
          </cell>
          <cell r="F606" t="str">
            <v>Los Angeles Unified School District</v>
          </cell>
          <cell r="G606" t="str">
            <v>Los_Angeles</v>
          </cell>
          <cell r="H606" t="str">
            <v>LosAngeles</v>
          </cell>
          <cell r="J606">
            <v>166</v>
          </cell>
          <cell r="K606" t="str">
            <v>K</v>
          </cell>
          <cell r="L606" t="str">
            <v>6</v>
          </cell>
          <cell r="N606" t="str">
            <v>Site_Based</v>
          </cell>
          <cell r="O606" t="str">
            <v>Startup</v>
          </cell>
          <cell r="P606" t="str">
            <v>Direct</v>
          </cell>
          <cell r="Q606">
            <v>40064</v>
          </cell>
        </row>
        <row r="607">
          <cell r="A607">
            <v>49240</v>
          </cell>
          <cell r="B607" t="str">
            <v>Magnolia Science Academy #2 - Valley</v>
          </cell>
          <cell r="C607" t="str">
            <v>19647330115212</v>
          </cell>
          <cell r="D607" t="str">
            <v>906</v>
          </cell>
          <cell r="E607" t="str">
            <v>A-Active Member</v>
          </cell>
          <cell r="F607" t="str">
            <v>Los Angeles Unified School District</v>
          </cell>
          <cell r="G607" t="str">
            <v>Los_Angeles</v>
          </cell>
          <cell r="H607" t="str">
            <v>LosAngeles</v>
          </cell>
          <cell r="J607">
            <v>233</v>
          </cell>
          <cell r="K607" t="str">
            <v>6</v>
          </cell>
          <cell r="L607" t="str">
            <v>7</v>
          </cell>
          <cell r="N607" t="str">
            <v>Site_Based</v>
          </cell>
          <cell r="O607" t="str">
            <v>Startup</v>
          </cell>
          <cell r="P607" t="str">
            <v>Direct</v>
          </cell>
          <cell r="Q607">
            <v>39334</v>
          </cell>
        </row>
        <row r="608">
          <cell r="A608">
            <v>49252</v>
          </cell>
          <cell r="B608" t="str">
            <v>Magnolia Science Academy #3 - Gardena</v>
          </cell>
          <cell r="C608" t="str">
            <v>19647330115030</v>
          </cell>
          <cell r="D608" t="str">
            <v>917</v>
          </cell>
          <cell r="E608" t="str">
            <v>A-Active Member</v>
          </cell>
          <cell r="G608" t="str">
            <v>Los_Angeles</v>
          </cell>
          <cell r="H608" t="str">
            <v>LosAngeles</v>
          </cell>
          <cell r="J608">
            <v>255</v>
          </cell>
          <cell r="K608" t="str">
            <v>6</v>
          </cell>
          <cell r="L608" t="str">
            <v>7</v>
          </cell>
          <cell r="N608" t="str">
            <v>Site_Based</v>
          </cell>
          <cell r="O608" t="str">
            <v>Startup</v>
          </cell>
          <cell r="P608" t="str">
            <v>Direct</v>
          </cell>
          <cell r="Q608">
            <v>39700</v>
          </cell>
        </row>
        <row r="609">
          <cell r="A609">
            <v>49258</v>
          </cell>
          <cell r="B609" t="str">
            <v>Encore High School for Performing &amp; Visual Arts</v>
          </cell>
          <cell r="C609" t="str">
            <v>36750440116707</v>
          </cell>
          <cell r="D609" t="str">
            <v>971</v>
          </cell>
          <cell r="E609" t="str">
            <v>A-Active Member</v>
          </cell>
          <cell r="F609" t="str">
            <v>Hesperia Unified</v>
          </cell>
          <cell r="G609" t="str">
            <v>Inland_Empire</v>
          </cell>
          <cell r="H609" t="str">
            <v>SanBernardino</v>
          </cell>
          <cell r="J609">
            <v>581</v>
          </cell>
          <cell r="K609" t="str">
            <v>7</v>
          </cell>
          <cell r="L609" t="str">
            <v>12</v>
          </cell>
          <cell r="N609" t="str">
            <v>Site_Based</v>
          </cell>
          <cell r="O609" t="str">
            <v>Startup</v>
          </cell>
          <cell r="P609" t="str">
            <v>Direct</v>
          </cell>
          <cell r="Q609">
            <v>39664</v>
          </cell>
        </row>
        <row r="610">
          <cell r="A610">
            <v>49353</v>
          </cell>
          <cell r="B610" t="str">
            <v>Academy for Civic &amp; Entrepreneurial Leadership (ACEL Fresno)</v>
          </cell>
          <cell r="C610" t="str">
            <v>10621660115196</v>
          </cell>
          <cell r="D610" t="str">
            <v>875</v>
          </cell>
          <cell r="E610" t="str">
            <v>A-Active Member</v>
          </cell>
          <cell r="F610" t="str">
            <v>Fresno Unified</v>
          </cell>
          <cell r="G610" t="str">
            <v>Fresno</v>
          </cell>
          <cell r="H610" t="str">
            <v>Fresno</v>
          </cell>
          <cell r="J610">
            <v>87</v>
          </cell>
          <cell r="K610" t="str">
            <v>9</v>
          </cell>
          <cell r="L610" t="str">
            <v>12</v>
          </cell>
          <cell r="N610" t="str">
            <v>Site_Based</v>
          </cell>
          <cell r="O610" t="str">
            <v>Startup</v>
          </cell>
          <cell r="P610" t="str">
            <v>Direct</v>
          </cell>
          <cell r="Q610">
            <v>40056</v>
          </cell>
        </row>
        <row r="611">
          <cell r="A611">
            <v>49405</v>
          </cell>
          <cell r="B611" t="str">
            <v>American Indian Public Charter School II</v>
          </cell>
          <cell r="C611" t="str">
            <v>01612590114363</v>
          </cell>
          <cell r="D611" t="str">
            <v>882</v>
          </cell>
          <cell r="E611" t="str">
            <v>A-Active Member</v>
          </cell>
          <cell r="F611" t="str">
            <v>Oakland Unified</v>
          </cell>
          <cell r="G611" t="str">
            <v>SanFrancisco</v>
          </cell>
          <cell r="H611" t="str">
            <v>Alameda</v>
          </cell>
          <cell r="J611">
            <v>75</v>
          </cell>
          <cell r="K611" t="str">
            <v>5</v>
          </cell>
          <cell r="L611" t="str">
            <v>8</v>
          </cell>
          <cell r="N611" t="str">
            <v>Site_Based</v>
          </cell>
          <cell r="O611" t="str">
            <v>Startup</v>
          </cell>
          <cell r="P611" t="str">
            <v>Direct</v>
          </cell>
          <cell r="Q611">
            <v>39326</v>
          </cell>
        </row>
        <row r="612">
          <cell r="A612">
            <v>49418</v>
          </cell>
          <cell r="B612" t="str">
            <v>College-Ready Middle Academy # 3</v>
          </cell>
          <cell r="C612" t="str">
            <v>19647330116533</v>
          </cell>
          <cell r="D612" t="str">
            <v>969</v>
          </cell>
          <cell r="E612" t="str">
            <v>A-Active Member</v>
          </cell>
          <cell r="F612" t="str">
            <v>Los Angeles Unified</v>
          </cell>
          <cell r="G612" t="str">
            <v>Los_Angeles</v>
          </cell>
          <cell r="H612" t="str">
            <v>LosAngeles</v>
          </cell>
          <cell r="J612">
            <v>105</v>
          </cell>
          <cell r="K612" t="str">
            <v>6</v>
          </cell>
          <cell r="L612" t="str">
            <v>6</v>
          </cell>
          <cell r="N612" t="str">
            <v>Site_Based</v>
          </cell>
          <cell r="O612" t="str">
            <v>Startup</v>
          </cell>
          <cell r="P612" t="str">
            <v>Direct</v>
          </cell>
          <cell r="Q612">
            <v>39692</v>
          </cell>
        </row>
        <row r="613">
          <cell r="A613">
            <v>49419</v>
          </cell>
          <cell r="B613" t="str">
            <v>College-Ready Academy High School # 7</v>
          </cell>
          <cell r="C613" t="str">
            <v>19647330114942</v>
          </cell>
          <cell r="D613" t="str">
            <v>926</v>
          </cell>
          <cell r="E613" t="str">
            <v>A-Active Member</v>
          </cell>
          <cell r="G613" t="str">
            <v>Los_Angeles</v>
          </cell>
          <cell r="H613" t="str">
            <v>LosAngeles</v>
          </cell>
          <cell r="J613">
            <v>325</v>
          </cell>
          <cell r="K613" t="str">
            <v>9</v>
          </cell>
          <cell r="L613" t="str">
            <v>11</v>
          </cell>
          <cell r="N613" t="str">
            <v>Site_Based</v>
          </cell>
          <cell r="O613" t="str">
            <v>Startup</v>
          </cell>
          <cell r="P613" t="str">
            <v>Direct</v>
          </cell>
          <cell r="Q613">
            <v>39329</v>
          </cell>
        </row>
        <row r="614">
          <cell r="A614">
            <v>49420</v>
          </cell>
          <cell r="B614" t="str">
            <v>Health Services Academy High School</v>
          </cell>
          <cell r="C614" t="str">
            <v>19647330117598</v>
          </cell>
          <cell r="D614" t="str">
            <v>927</v>
          </cell>
          <cell r="E614" t="str">
            <v>A-Active Member</v>
          </cell>
          <cell r="F614" t="str">
            <v>Los Angeles Unified School District</v>
          </cell>
          <cell r="G614" t="str">
            <v>Los_Angeles</v>
          </cell>
          <cell r="H614" t="str">
            <v>LosAngeles</v>
          </cell>
          <cell r="J614">
            <v>145</v>
          </cell>
          <cell r="K614" t="str">
            <v>9</v>
          </cell>
          <cell r="L614" t="str">
            <v>9</v>
          </cell>
          <cell r="N614" t="str">
            <v>Site_Based</v>
          </cell>
          <cell r="O614" t="str">
            <v>Startup</v>
          </cell>
          <cell r="P614" t="str">
            <v>Direct</v>
          </cell>
          <cell r="Q614">
            <v>40058</v>
          </cell>
        </row>
        <row r="615">
          <cell r="A615">
            <v>49421</v>
          </cell>
          <cell r="B615" t="str">
            <v>Media Arts and Entertainment Design High School</v>
          </cell>
          <cell r="C615" t="str">
            <v>19647330116509</v>
          </cell>
          <cell r="D615" t="str">
            <v>928</v>
          </cell>
          <cell r="E615" t="str">
            <v>A-Active Member</v>
          </cell>
          <cell r="F615" t="str">
            <v>Los Angeles Unified School District</v>
          </cell>
          <cell r="G615" t="str">
            <v>Los_Angeles</v>
          </cell>
          <cell r="H615" t="str">
            <v>LosAngeles</v>
          </cell>
          <cell r="J615">
            <v>110</v>
          </cell>
          <cell r="K615" t="str">
            <v>9</v>
          </cell>
          <cell r="L615" t="str">
            <v>9</v>
          </cell>
          <cell r="N615" t="str">
            <v>Site_Based</v>
          </cell>
          <cell r="O615" t="str">
            <v>Startup</v>
          </cell>
          <cell r="P615" t="str">
            <v>Direct</v>
          </cell>
          <cell r="Q615">
            <v>40056</v>
          </cell>
        </row>
        <row r="616">
          <cell r="A616">
            <v>49422</v>
          </cell>
          <cell r="B616" t="str">
            <v>Environmental Science and Technology High School</v>
          </cell>
          <cell r="C616" t="str">
            <v>19647330117606</v>
          </cell>
          <cell r="D616" t="str">
            <v>929</v>
          </cell>
          <cell r="E616" t="str">
            <v>A-Active Member</v>
          </cell>
          <cell r="F616" t="str">
            <v>Los Angeles Unified School District</v>
          </cell>
          <cell r="G616" t="str">
            <v>Los_Angeles</v>
          </cell>
          <cell r="H616" t="str">
            <v>LosAngeles</v>
          </cell>
          <cell r="J616">
            <v>150</v>
          </cell>
          <cell r="K616" t="str">
            <v>9</v>
          </cell>
          <cell r="L616" t="str">
            <v>9</v>
          </cell>
          <cell r="N616" t="str">
            <v>Site_Based</v>
          </cell>
          <cell r="O616" t="str">
            <v>Startup</v>
          </cell>
          <cell r="P616" t="str">
            <v>Direct</v>
          </cell>
          <cell r="Q616">
            <v>40056</v>
          </cell>
        </row>
        <row r="617">
          <cell r="A617">
            <v>49502</v>
          </cell>
          <cell r="B617" t="str">
            <v>Ararat Charter School</v>
          </cell>
          <cell r="C617" t="str">
            <v>1647330121079</v>
          </cell>
          <cell r="D617" t="str">
            <v>1156</v>
          </cell>
          <cell r="E617" t="str">
            <v>A-Active Member</v>
          </cell>
          <cell r="F617" t="str">
            <v>Los Angeles Unified School District</v>
          </cell>
          <cell r="G617" t="str">
            <v>Los_Angeles</v>
          </cell>
          <cell r="H617" t="str">
            <v>LosAngeles</v>
          </cell>
          <cell r="J617">
            <v>125</v>
          </cell>
          <cell r="K617" t="str">
            <v>K</v>
          </cell>
          <cell r="L617" t="str">
            <v>5</v>
          </cell>
          <cell r="N617" t="str">
            <v>Site_Based</v>
          </cell>
          <cell r="O617" t="str">
            <v>Startup</v>
          </cell>
          <cell r="P617" t="str">
            <v>Direct</v>
          </cell>
          <cell r="Q617">
            <v>40421</v>
          </cell>
        </row>
        <row r="618">
          <cell r="A618">
            <v>49508</v>
          </cell>
          <cell r="B618" t="str">
            <v>Great Valley Academy</v>
          </cell>
          <cell r="C618" t="str">
            <v>50105040117457</v>
          </cell>
          <cell r="D618" t="str">
            <v>985</v>
          </cell>
          <cell r="E618" t="str">
            <v>A-Active Member</v>
          </cell>
          <cell r="F618" t="str">
            <v>Stanislaus Co. Office of Education</v>
          </cell>
          <cell r="G618" t="str">
            <v>Fresno</v>
          </cell>
          <cell r="H618" t="str">
            <v>Stanislaus</v>
          </cell>
          <cell r="J618">
            <v>526</v>
          </cell>
          <cell r="K618" t="str">
            <v>K</v>
          </cell>
          <cell r="L618" t="str">
            <v>5</v>
          </cell>
          <cell r="N618" t="str">
            <v>Site_Based</v>
          </cell>
          <cell r="O618" t="str">
            <v>Startup</v>
          </cell>
          <cell r="P618" t="str">
            <v>Direct</v>
          </cell>
          <cell r="Q618">
            <v>39678</v>
          </cell>
        </row>
        <row r="619">
          <cell r="A619">
            <v>49526</v>
          </cell>
          <cell r="B619" t="str">
            <v>Pacific American Academy</v>
          </cell>
          <cell r="C619" t="str">
            <v>37683380120709</v>
          </cell>
          <cell r="D619" t="str">
            <v>1108</v>
          </cell>
          <cell r="E619" t="str">
            <v>A-Active Member</v>
          </cell>
          <cell r="F619" t="str">
            <v>San Diego Unified School District</v>
          </cell>
          <cell r="G619" t="str">
            <v>SanDiego</v>
          </cell>
          <cell r="H619" t="str">
            <v>SanDiego</v>
          </cell>
          <cell r="J619">
            <v>0</v>
          </cell>
          <cell r="K619" t="str">
            <v>K</v>
          </cell>
          <cell r="L619" t="str">
            <v>5</v>
          </cell>
          <cell r="O619" t="str">
            <v>Startup</v>
          </cell>
          <cell r="P619" t="str">
            <v>Direct</v>
          </cell>
          <cell r="Q619">
            <v>40428</v>
          </cell>
        </row>
        <row r="620">
          <cell r="A620">
            <v>49653</v>
          </cell>
          <cell r="B620" t="str">
            <v>Camarillo Academy of Progressive Education (CAPE)</v>
          </cell>
          <cell r="C620" t="str">
            <v>56725460115105</v>
          </cell>
          <cell r="D620" t="str">
            <v>943</v>
          </cell>
          <cell r="E620" t="str">
            <v>A-Active Member</v>
          </cell>
          <cell r="G620" t="str">
            <v>Los_Angeles</v>
          </cell>
          <cell r="H620" t="str">
            <v>Ventura</v>
          </cell>
          <cell r="J620">
            <v>501</v>
          </cell>
          <cell r="K620" t="str">
            <v>K</v>
          </cell>
          <cell r="L620" t="str">
            <v>8</v>
          </cell>
          <cell r="N620" t="str">
            <v>Site_Based</v>
          </cell>
          <cell r="O620" t="str">
            <v>Startup</v>
          </cell>
          <cell r="P620" t="str">
            <v>Direct</v>
          </cell>
          <cell r="Q620">
            <v>39326</v>
          </cell>
        </row>
        <row r="621">
          <cell r="A621">
            <v>49679</v>
          </cell>
          <cell r="B621" t="str">
            <v>New Millennium Secondary School</v>
          </cell>
          <cell r="C621" t="str">
            <v>19647330117911</v>
          </cell>
          <cell r="D621" t="str">
            <v>1020</v>
          </cell>
          <cell r="E621" t="str">
            <v>A-Active Member</v>
          </cell>
          <cell r="F621" t="str">
            <v>Los Angeles Unified</v>
          </cell>
          <cell r="G621" t="str">
            <v>Los_Angeles</v>
          </cell>
          <cell r="H621" t="str">
            <v>LosAngeles</v>
          </cell>
          <cell r="J621">
            <v>300</v>
          </cell>
          <cell r="K621" t="str">
            <v>9</v>
          </cell>
          <cell r="L621" t="str">
            <v>12</v>
          </cell>
          <cell r="N621" t="str">
            <v>Site_Based</v>
          </cell>
          <cell r="O621" t="str">
            <v>Startup</v>
          </cell>
          <cell r="P621" t="str">
            <v>Direct</v>
          </cell>
          <cell r="Q621">
            <v>39692</v>
          </cell>
        </row>
        <row r="622">
          <cell r="A622">
            <v>49719</v>
          </cell>
          <cell r="B622" t="str">
            <v>Riverside Preparatory School</v>
          </cell>
          <cell r="C622" t="str">
            <v>36678270113928</v>
          </cell>
          <cell r="D622" t="str">
            <v>855</v>
          </cell>
          <cell r="E622" t="str">
            <v>A-Active Member</v>
          </cell>
          <cell r="G622" t="str">
            <v>Inland_Empire</v>
          </cell>
          <cell r="H622" t="str">
            <v>SanBernardino</v>
          </cell>
          <cell r="J622">
            <v>993</v>
          </cell>
          <cell r="K622" t="str">
            <v>K</v>
          </cell>
          <cell r="L622" t="str">
            <v>12</v>
          </cell>
          <cell r="N622" t="str">
            <v>Site_Based</v>
          </cell>
          <cell r="O622" t="str">
            <v>Startup</v>
          </cell>
          <cell r="P622" t="str">
            <v>Locally</v>
          </cell>
          <cell r="Q622">
            <v>39314</v>
          </cell>
        </row>
        <row r="623">
          <cell r="A623">
            <v>49721</v>
          </cell>
          <cell r="B623" t="str">
            <v>Pasadena Rosebud Academy</v>
          </cell>
          <cell r="C623" t="str">
            <v>19648810113894</v>
          </cell>
          <cell r="D623" t="str">
            <v>857</v>
          </cell>
          <cell r="E623" t="str">
            <v>P-Prospect Member</v>
          </cell>
          <cell r="G623" t="str">
            <v>Los_Angeles</v>
          </cell>
          <cell r="H623" t="str">
            <v>LosAngeles</v>
          </cell>
          <cell r="J623">
            <v>14</v>
          </cell>
          <cell r="K623" t="str">
            <v>K</v>
          </cell>
          <cell r="L623" t="str">
            <v>2</v>
          </cell>
          <cell r="N623" t="str">
            <v>Site_Based</v>
          </cell>
          <cell r="O623" t="str">
            <v>Startup</v>
          </cell>
          <cell r="P623" t="str">
            <v>Direct</v>
          </cell>
          <cell r="Q623">
            <v>39364</v>
          </cell>
        </row>
        <row r="624">
          <cell r="A624">
            <v>49723</v>
          </cell>
          <cell r="B624" t="str">
            <v>Uncharted Shores Academy</v>
          </cell>
          <cell r="C624" t="str">
            <v>08100820114116</v>
          </cell>
          <cell r="D624" t="str">
            <v>859</v>
          </cell>
          <cell r="E624" t="str">
            <v>A-Active Member</v>
          </cell>
          <cell r="G624" t="str">
            <v>SanFrancisco</v>
          </cell>
          <cell r="H624" t="str">
            <v>DelNorte</v>
          </cell>
          <cell r="J624">
            <v>125</v>
          </cell>
          <cell r="K624" t="str">
            <v>K</v>
          </cell>
          <cell r="L624" t="str">
            <v>8</v>
          </cell>
          <cell r="N624" t="str">
            <v>Ind_Study</v>
          </cell>
          <cell r="O624" t="str">
            <v>Startup</v>
          </cell>
          <cell r="P624" t="str">
            <v>Direct</v>
          </cell>
          <cell r="Q624">
            <v>39326</v>
          </cell>
        </row>
        <row r="625">
          <cell r="A625">
            <v>49955</v>
          </cell>
          <cell r="B625" t="str">
            <v>Innovations Academy</v>
          </cell>
          <cell r="C625" t="str">
            <v>37683380118083</v>
          </cell>
          <cell r="D625" t="str">
            <v>1024</v>
          </cell>
          <cell r="E625" t="str">
            <v>A-Active Member</v>
          </cell>
          <cell r="F625" t="str">
            <v>San Diego Unified</v>
          </cell>
          <cell r="G625" t="str">
            <v>SanDiego</v>
          </cell>
          <cell r="H625" t="str">
            <v>SanDiego</v>
          </cell>
          <cell r="J625">
            <v>200</v>
          </cell>
          <cell r="K625" t="str">
            <v>K</v>
          </cell>
          <cell r="L625" t="str">
            <v>8</v>
          </cell>
          <cell r="N625" t="str">
            <v>Site_Based</v>
          </cell>
          <cell r="O625" t="str">
            <v>Startup</v>
          </cell>
          <cell r="P625" t="str">
            <v>Direct</v>
          </cell>
          <cell r="Q625">
            <v>39693</v>
          </cell>
        </row>
        <row r="626">
          <cell r="A626">
            <v>49961</v>
          </cell>
          <cell r="B626" t="str">
            <v>Micro-Enterprise Charter Academy</v>
          </cell>
          <cell r="C626" t="str">
            <v>19765210117390</v>
          </cell>
          <cell r="D626" t="str">
            <v>964</v>
          </cell>
          <cell r="E626" t="str">
            <v>A-Active Member</v>
          </cell>
          <cell r="F626" t="str">
            <v>SBE-Micro_enterprise Charter Academy</v>
          </cell>
          <cell r="G626" t="str">
            <v>Los_Angeles</v>
          </cell>
          <cell r="H626" t="str">
            <v>LosAngeles</v>
          </cell>
          <cell r="J626">
            <v>92</v>
          </cell>
          <cell r="K626" t="str">
            <v>6</v>
          </cell>
          <cell r="L626" t="str">
            <v>7</v>
          </cell>
          <cell r="N626" t="str">
            <v>Site_Based</v>
          </cell>
          <cell r="O626" t="str">
            <v>Startup</v>
          </cell>
          <cell r="P626" t="str">
            <v>Direct</v>
          </cell>
          <cell r="Q626">
            <v>39692</v>
          </cell>
        </row>
        <row r="627">
          <cell r="A627">
            <v>50918</v>
          </cell>
          <cell r="B627" t="str">
            <v>New Designs Charter School - Watts</v>
          </cell>
          <cell r="C627" t="str">
            <v>19647330120071</v>
          </cell>
          <cell r="D627" t="str">
            <v>1120</v>
          </cell>
          <cell r="E627" t="str">
            <v>A-Active Member</v>
          </cell>
          <cell r="F627" t="str">
            <v>Los Angeles Unified School District</v>
          </cell>
          <cell r="G627" t="str">
            <v>Los_Angeles</v>
          </cell>
          <cell r="H627" t="str">
            <v>LosAngeles</v>
          </cell>
          <cell r="J627">
            <v>300</v>
          </cell>
          <cell r="K627" t="str">
            <v>6</v>
          </cell>
          <cell r="L627" t="str">
            <v>12</v>
          </cell>
          <cell r="N627" t="str">
            <v>Site_Based</v>
          </cell>
          <cell r="O627" t="str">
            <v>Startup</v>
          </cell>
          <cell r="P627" t="str">
            <v>Direct</v>
          </cell>
          <cell r="Q627">
            <v>40056</v>
          </cell>
        </row>
        <row r="628">
          <cell r="A628">
            <v>51029</v>
          </cell>
          <cell r="B628" t="str">
            <v>California Aerospace Academy</v>
          </cell>
          <cell r="C628" t="str">
            <v>34765050114280</v>
          </cell>
          <cell r="D628" t="str">
            <v>877</v>
          </cell>
          <cell r="E628" t="str">
            <v>A-Active Member</v>
          </cell>
          <cell r="F628" t="str">
            <v>Grant Joint Union High</v>
          </cell>
          <cell r="G628" t="str">
            <v>Sacramento</v>
          </cell>
          <cell r="H628" t="str">
            <v>Sacramento</v>
          </cell>
          <cell r="J628">
            <v>200</v>
          </cell>
          <cell r="K628" t="str">
            <v>7</v>
          </cell>
          <cell r="L628" t="str">
            <v>11</v>
          </cell>
          <cell r="N628" t="str">
            <v>Site_Based</v>
          </cell>
          <cell r="O628" t="str">
            <v>Startup</v>
          </cell>
          <cell r="P628" t="str">
            <v>Direct</v>
          </cell>
          <cell r="Q628">
            <v>39314</v>
          </cell>
        </row>
        <row r="629">
          <cell r="A629">
            <v>51030</v>
          </cell>
          <cell r="B629" t="str">
            <v>Capri Elementary</v>
          </cell>
          <cell r="C629" t="str">
            <v>43693936046536</v>
          </cell>
          <cell r="D629" t="str">
            <v>886</v>
          </cell>
          <cell r="E629" t="str">
            <v>X-Declined Membership</v>
          </cell>
          <cell r="F629" t="str">
            <v>Campbell Union Elementary</v>
          </cell>
          <cell r="G629" t="str">
            <v>SanFrancisco</v>
          </cell>
          <cell r="H629" t="str">
            <v>SantaClara</v>
          </cell>
          <cell r="J629">
            <v>500</v>
          </cell>
          <cell r="K629" t="str">
            <v>K</v>
          </cell>
          <cell r="L629" t="str">
            <v>5</v>
          </cell>
          <cell r="N629" t="str">
            <v>Site_Based</v>
          </cell>
          <cell r="O629" t="str">
            <v>Conversion</v>
          </cell>
          <cell r="P629" t="str">
            <v>Locally</v>
          </cell>
          <cell r="Q629">
            <v>39321</v>
          </cell>
        </row>
        <row r="630">
          <cell r="A630">
            <v>51032</v>
          </cell>
          <cell r="B630" t="str">
            <v>Casa Ramona Academy for Tech., Community &amp; Ed.</v>
          </cell>
          <cell r="C630" t="str">
            <v>36678760114405</v>
          </cell>
          <cell r="D630" t="str">
            <v>897</v>
          </cell>
          <cell r="E630" t="str">
            <v>A-Active Member</v>
          </cell>
          <cell r="F630" t="str">
            <v>San Bernardino City Unified</v>
          </cell>
          <cell r="G630" t="str">
            <v>Inland_Empire</v>
          </cell>
          <cell r="H630" t="str">
            <v>SanBernardino</v>
          </cell>
          <cell r="J630">
            <v>450</v>
          </cell>
          <cell r="K630" t="str">
            <v>K</v>
          </cell>
          <cell r="L630" t="str">
            <v>12</v>
          </cell>
          <cell r="N630" t="str">
            <v>Site_Based</v>
          </cell>
          <cell r="O630" t="str">
            <v>Startup</v>
          </cell>
          <cell r="P630" t="str">
            <v>Direct</v>
          </cell>
          <cell r="Q630">
            <v>39321</v>
          </cell>
        </row>
        <row r="631">
          <cell r="A631">
            <v>51042</v>
          </cell>
          <cell r="B631" t="str">
            <v>Castlemont Elementary</v>
          </cell>
          <cell r="C631" t="str">
            <v>43693936046544</v>
          </cell>
          <cell r="D631" t="str">
            <v>866</v>
          </cell>
          <cell r="E631" t="str">
            <v>P-Prospect Member</v>
          </cell>
          <cell r="F631" t="str">
            <v>Campbell Union Elementary</v>
          </cell>
          <cell r="G631" t="str">
            <v>SanFrancisco</v>
          </cell>
          <cell r="H631" t="str">
            <v>SantaClara</v>
          </cell>
          <cell r="J631">
            <v>679</v>
          </cell>
          <cell r="K631" t="str">
            <v>K</v>
          </cell>
          <cell r="L631" t="str">
            <v>5</v>
          </cell>
          <cell r="N631" t="str">
            <v>Site_Based</v>
          </cell>
          <cell r="O631" t="str">
            <v>Conversion</v>
          </cell>
          <cell r="P631" t="str">
            <v>Locally</v>
          </cell>
          <cell r="Q631">
            <v>39321</v>
          </cell>
        </row>
        <row r="632">
          <cell r="A632">
            <v>51043</v>
          </cell>
          <cell r="B632" t="str">
            <v>KIPP King Collegiate High School</v>
          </cell>
          <cell r="C632" t="str">
            <v>01613090114421</v>
          </cell>
          <cell r="D632" t="str">
            <v>880</v>
          </cell>
          <cell r="E632" t="str">
            <v>A-Active Member</v>
          </cell>
          <cell r="F632" t="str">
            <v>San Lorenzo Unified</v>
          </cell>
          <cell r="G632" t="str">
            <v>SanFrancisco</v>
          </cell>
          <cell r="H632" t="str">
            <v>Alameda</v>
          </cell>
          <cell r="J632">
            <v>98</v>
          </cell>
          <cell r="K632" t="str">
            <v>9</v>
          </cell>
          <cell r="L632" t="str">
            <v>9</v>
          </cell>
          <cell r="N632" t="str">
            <v>Site_Based</v>
          </cell>
          <cell r="O632" t="str">
            <v>Startup</v>
          </cell>
          <cell r="P632" t="str">
            <v>Direct</v>
          </cell>
          <cell r="Q632">
            <v>39322</v>
          </cell>
        </row>
        <row r="633">
          <cell r="A633">
            <v>51049</v>
          </cell>
          <cell r="B633" t="str">
            <v>Lynhaven Elementary</v>
          </cell>
          <cell r="C633" t="str">
            <v>43693936046601</v>
          </cell>
          <cell r="D633" t="str">
            <v>865</v>
          </cell>
          <cell r="E633" t="str">
            <v>X-Declined Membership</v>
          </cell>
          <cell r="G633" t="str">
            <v>SanFrancisco</v>
          </cell>
          <cell r="H633" t="str">
            <v>SantaClara</v>
          </cell>
          <cell r="J633">
            <v>566</v>
          </cell>
          <cell r="K633" t="str">
            <v>K</v>
          </cell>
          <cell r="L633" t="str">
            <v>5</v>
          </cell>
          <cell r="N633" t="str">
            <v>Site_Based</v>
          </cell>
          <cell r="O633" t="str">
            <v>Conversion</v>
          </cell>
          <cell r="P633" t="str">
            <v>Locally</v>
          </cell>
          <cell r="Q633">
            <v>39321</v>
          </cell>
        </row>
        <row r="634">
          <cell r="A634">
            <v>51050</v>
          </cell>
          <cell r="B634" t="str">
            <v>Mission View Public School</v>
          </cell>
          <cell r="C634" t="str">
            <v>19651360114439</v>
          </cell>
          <cell r="D634" t="str">
            <v>888</v>
          </cell>
          <cell r="E634" t="str">
            <v>P-Prospect Member</v>
          </cell>
          <cell r="G634" t="str">
            <v>Los_Angeles</v>
          </cell>
          <cell r="H634" t="str">
            <v>LosAngeles</v>
          </cell>
          <cell r="J634">
            <v>440</v>
          </cell>
          <cell r="K634" t="str">
            <v>9</v>
          </cell>
          <cell r="L634" t="str">
            <v>12</v>
          </cell>
          <cell r="N634" t="str">
            <v>Ind_Study</v>
          </cell>
          <cell r="O634" t="str">
            <v>Startup</v>
          </cell>
          <cell r="P634" t="str">
            <v>Direct</v>
          </cell>
          <cell r="Q634">
            <v>39295</v>
          </cell>
        </row>
        <row r="635">
          <cell r="A635">
            <v>51051</v>
          </cell>
          <cell r="B635" t="str">
            <v>Monroe Middle</v>
          </cell>
          <cell r="C635" t="str">
            <v>43693936046627</v>
          </cell>
          <cell r="D635" t="str">
            <v>899</v>
          </cell>
          <cell r="E635" t="str">
            <v>X-Declined Membership</v>
          </cell>
          <cell r="G635" t="str">
            <v>SanFrancisco</v>
          </cell>
          <cell r="H635" t="str">
            <v>SantaClara</v>
          </cell>
          <cell r="J635">
            <v>909</v>
          </cell>
          <cell r="K635" t="str">
            <v>5</v>
          </cell>
          <cell r="L635" t="str">
            <v>8</v>
          </cell>
          <cell r="N635" t="str">
            <v>Site_Based</v>
          </cell>
          <cell r="O635" t="str">
            <v>Conversion</v>
          </cell>
          <cell r="P635" t="str">
            <v>Locally</v>
          </cell>
          <cell r="Q635">
            <v>39321</v>
          </cell>
        </row>
        <row r="636">
          <cell r="A636">
            <v>51053</v>
          </cell>
          <cell r="B636" t="str">
            <v>Oakland Charter High School</v>
          </cell>
          <cell r="C636" t="str">
            <v>01612590114868</v>
          </cell>
          <cell r="D636" t="str">
            <v>883</v>
          </cell>
          <cell r="E636" t="str">
            <v>S-Expired Member</v>
          </cell>
          <cell r="G636" t="str">
            <v>SanFrancisco</v>
          </cell>
          <cell r="H636" t="str">
            <v>Alameda</v>
          </cell>
          <cell r="J636">
            <v>60</v>
          </cell>
          <cell r="K636" t="str">
            <v>9</v>
          </cell>
          <cell r="L636" t="str">
            <v>9</v>
          </cell>
          <cell r="N636" t="str">
            <v>Site_Based</v>
          </cell>
          <cell r="O636" t="str">
            <v>Startup</v>
          </cell>
          <cell r="P636" t="str">
            <v>Locally</v>
          </cell>
          <cell r="Q636">
            <v>39316</v>
          </cell>
        </row>
        <row r="637">
          <cell r="A637">
            <v>51054</v>
          </cell>
          <cell r="B637" t="str">
            <v>Opportunities for Learning - Baldwin Park II</v>
          </cell>
          <cell r="C637" t="str">
            <v>19642870114397</v>
          </cell>
          <cell r="D637" t="str">
            <v>874</v>
          </cell>
          <cell r="E637" t="str">
            <v>B-Denied or Suspended</v>
          </cell>
          <cell r="G637" t="str">
            <v>Los_Angeles</v>
          </cell>
          <cell r="H637" t="str">
            <v>LosAngeles</v>
          </cell>
          <cell r="J637">
            <v>85</v>
          </cell>
          <cell r="K637" t="str">
            <v>7</v>
          </cell>
          <cell r="L637" t="str">
            <v>12</v>
          </cell>
          <cell r="N637" t="str">
            <v>Ind_Study</v>
          </cell>
          <cell r="O637" t="str">
            <v>Startup</v>
          </cell>
          <cell r="P637" t="str">
            <v>Direct</v>
          </cell>
          <cell r="Q637">
            <v>39265</v>
          </cell>
        </row>
        <row r="638">
          <cell r="A638">
            <v>51055</v>
          </cell>
          <cell r="B638" t="str">
            <v>Butterfield Charter High School</v>
          </cell>
          <cell r="C638" t="str">
            <v>54755230114348</v>
          </cell>
          <cell r="D638" t="str">
            <v>867</v>
          </cell>
          <cell r="E638" t="str">
            <v>P-Prospect Member</v>
          </cell>
          <cell r="F638" t="str">
            <v>Porterville Unified</v>
          </cell>
          <cell r="G638" t="str">
            <v>Fresno</v>
          </cell>
          <cell r="H638" t="str">
            <v>Tulare</v>
          </cell>
          <cell r="J638">
            <v>300</v>
          </cell>
          <cell r="K638" t="str">
            <v>9</v>
          </cell>
          <cell r="L638" t="str">
            <v>12</v>
          </cell>
          <cell r="N638" t="str">
            <v>Site_Based</v>
          </cell>
          <cell r="O638" t="str">
            <v>Startup</v>
          </cell>
          <cell r="P638" t="str">
            <v>Locally</v>
          </cell>
          <cell r="Q638">
            <v>39309</v>
          </cell>
        </row>
        <row r="639">
          <cell r="A639">
            <v>51056</v>
          </cell>
          <cell r="B639" t="str">
            <v>Rolling Hills Middle</v>
          </cell>
          <cell r="C639" t="str">
            <v>43693936046668</v>
          </cell>
          <cell r="D639" t="str">
            <v>887</v>
          </cell>
          <cell r="E639" t="str">
            <v>X-Declined Membership</v>
          </cell>
          <cell r="G639" t="str">
            <v>SanFrancisco</v>
          </cell>
          <cell r="H639" t="str">
            <v>SantaClara</v>
          </cell>
          <cell r="J639">
            <v>950</v>
          </cell>
          <cell r="K639" t="str">
            <v>5</v>
          </cell>
          <cell r="L639" t="str">
            <v>8</v>
          </cell>
          <cell r="N639" t="str">
            <v>Site_Based</v>
          </cell>
          <cell r="O639" t="str">
            <v>Conversion</v>
          </cell>
          <cell r="P639" t="str">
            <v>Locally</v>
          </cell>
          <cell r="Q639">
            <v>39321</v>
          </cell>
        </row>
        <row r="640">
          <cell r="A640">
            <v>51057</v>
          </cell>
          <cell r="B640" t="str">
            <v>SAVA: Sacramento Academic and Vocational Academy</v>
          </cell>
          <cell r="C640" t="str">
            <v>34765050114272</v>
          </cell>
          <cell r="D640" t="str">
            <v>878</v>
          </cell>
          <cell r="E640" t="str">
            <v>A-Active Member</v>
          </cell>
          <cell r="G640" t="str">
            <v>Sacramento</v>
          </cell>
          <cell r="H640" t="str">
            <v>Sacramento</v>
          </cell>
          <cell r="J640">
            <v>750</v>
          </cell>
          <cell r="K640" t="str">
            <v>7</v>
          </cell>
          <cell r="L640" t="str">
            <v>12</v>
          </cell>
          <cell r="N640" t="str">
            <v>Ind_Study</v>
          </cell>
          <cell r="O640" t="str">
            <v>Startup</v>
          </cell>
          <cell r="P640" t="str">
            <v>Direct</v>
          </cell>
          <cell r="Q640">
            <v>39314</v>
          </cell>
        </row>
        <row r="641">
          <cell r="A641">
            <v>51069</v>
          </cell>
          <cell r="B641" t="str">
            <v>Fenton Primary Center</v>
          </cell>
          <cell r="C641" t="str">
            <v>19647330115048</v>
          </cell>
          <cell r="D641" t="str">
            <v>911</v>
          </cell>
          <cell r="E641" t="str">
            <v>A-Active Member</v>
          </cell>
          <cell r="F641" t="str">
            <v>Los Angeles Unified School District</v>
          </cell>
          <cell r="G641" t="str">
            <v>Los_Angeles</v>
          </cell>
          <cell r="H641" t="str">
            <v>LosAngeles</v>
          </cell>
          <cell r="J641">
            <v>458</v>
          </cell>
          <cell r="K641" t="str">
            <v>K</v>
          </cell>
          <cell r="L641" t="str">
            <v>1</v>
          </cell>
          <cell r="N641" t="str">
            <v>Site_Based</v>
          </cell>
          <cell r="O641" t="str">
            <v>Startup</v>
          </cell>
          <cell r="P641" t="str">
            <v>Direct</v>
          </cell>
          <cell r="Q641">
            <v>39630</v>
          </cell>
        </row>
        <row r="642">
          <cell r="A642">
            <v>51113</v>
          </cell>
          <cell r="B642" t="str">
            <v>Los Angeles County Online High</v>
          </cell>
          <cell r="C642" t="str">
            <v>19642460115337</v>
          </cell>
          <cell r="D642" t="str">
            <v>915</v>
          </cell>
          <cell r="E642" t="str">
            <v>A-Active Member</v>
          </cell>
          <cell r="F642" t="str">
            <v>Antelope Valley Union High</v>
          </cell>
          <cell r="G642" t="str">
            <v>Los_Angeles</v>
          </cell>
          <cell r="H642" t="str">
            <v>LosAngeles</v>
          </cell>
          <cell r="J642">
            <v>647</v>
          </cell>
          <cell r="K642" t="str">
            <v>9</v>
          </cell>
          <cell r="L642" t="str">
            <v>12</v>
          </cell>
          <cell r="N642" t="str">
            <v>Ind_Study</v>
          </cell>
          <cell r="O642" t="str">
            <v>Startup</v>
          </cell>
          <cell r="P642" t="str">
            <v>Direct</v>
          </cell>
          <cell r="Q642">
            <v>39329</v>
          </cell>
        </row>
        <row r="643">
          <cell r="A643">
            <v>51143</v>
          </cell>
          <cell r="B643" t="str">
            <v>Langston Hughes Academy</v>
          </cell>
          <cell r="C643" t="str">
            <v>39686760118497</v>
          </cell>
          <cell r="D643" t="str">
            <v>1048</v>
          </cell>
          <cell r="E643" t="str">
            <v>A-Active Member</v>
          </cell>
          <cell r="F643" t="str">
            <v>Stockton Unified</v>
          </cell>
          <cell r="G643" t="str">
            <v>Sacramento</v>
          </cell>
          <cell r="H643" t="str">
            <v>SanJoaquin</v>
          </cell>
          <cell r="J643">
            <v>275</v>
          </cell>
          <cell r="K643" t="str">
            <v>6</v>
          </cell>
          <cell r="L643" t="str">
            <v>8</v>
          </cell>
          <cell r="N643" t="str">
            <v>Site_Based</v>
          </cell>
          <cell r="O643" t="str">
            <v>Startup</v>
          </cell>
          <cell r="P643" t="str">
            <v>Direct</v>
          </cell>
          <cell r="Q643">
            <v>39664</v>
          </cell>
        </row>
        <row r="644">
          <cell r="A644">
            <v>51150</v>
          </cell>
          <cell r="B644" t="str">
            <v>Evangeline Roberts Institute of Learning</v>
          </cell>
          <cell r="C644" t="str">
            <v>37683380121145</v>
          </cell>
          <cell r="D644" t="str">
            <v>1151</v>
          </cell>
          <cell r="E644" t="str">
            <v>A-Active Member</v>
          </cell>
          <cell r="F644" t="str">
            <v>San Diego Unified</v>
          </cell>
          <cell r="G644" t="str">
            <v>SanDiego</v>
          </cell>
          <cell r="H644" t="str">
            <v>SanDiego</v>
          </cell>
          <cell r="J644">
            <v>0</v>
          </cell>
          <cell r="K644" t="str">
            <v>K</v>
          </cell>
          <cell r="L644" t="str">
            <v>5</v>
          </cell>
          <cell r="N644" t="str">
            <v>Site_Based</v>
          </cell>
          <cell r="O644" t="str">
            <v>Startup</v>
          </cell>
          <cell r="P644" t="str">
            <v>Locally</v>
          </cell>
          <cell r="Q644">
            <v>40063</v>
          </cell>
        </row>
        <row r="645">
          <cell r="A645">
            <v>51157</v>
          </cell>
          <cell r="B645" t="str">
            <v>Sycamore Academy of Science and Cultural Arts</v>
          </cell>
          <cell r="C645" t="str">
            <v>33751760120204</v>
          </cell>
          <cell r="D645" t="str">
            <v>1118</v>
          </cell>
          <cell r="E645" t="str">
            <v>A-Active Member</v>
          </cell>
          <cell r="F645" t="str">
            <v>Lake Elsinore Unified School District 
</v>
          </cell>
          <cell r="G645" t="str">
            <v>Inland_Empire</v>
          </cell>
          <cell r="H645" t="str">
            <v>Riverside</v>
          </cell>
          <cell r="J645">
            <v>320</v>
          </cell>
          <cell r="K645" t="str">
            <v>K</v>
          </cell>
          <cell r="L645" t="str">
            <v>6</v>
          </cell>
          <cell r="N645" t="str">
            <v>Site_Based</v>
          </cell>
          <cell r="O645" t="str">
            <v>Startup</v>
          </cell>
          <cell r="P645" t="str">
            <v>Direct</v>
          </cell>
          <cell r="Q645">
            <v>40064</v>
          </cell>
        </row>
        <row r="646">
          <cell r="A646">
            <v>51172</v>
          </cell>
          <cell r="B646" t="str">
            <v>National University Academy</v>
          </cell>
          <cell r="C646" t="str">
            <v>37681890118323</v>
          </cell>
          <cell r="D646" t="str">
            <v>991</v>
          </cell>
          <cell r="E646" t="str">
            <v>A-Active Member</v>
          </cell>
          <cell r="F646" t="str">
            <v>Lakeside Union</v>
          </cell>
          <cell r="G646" t="str">
            <v>SanDiego</v>
          </cell>
          <cell r="H646" t="str">
            <v>SanDiego</v>
          </cell>
          <cell r="J646">
            <v>40</v>
          </cell>
          <cell r="K646" t="str">
            <v>7</v>
          </cell>
          <cell r="L646" t="str">
            <v>12</v>
          </cell>
          <cell r="N646" t="str">
            <v>Ind_Study</v>
          </cell>
          <cell r="O646" t="str">
            <v>Startup</v>
          </cell>
          <cell r="P646" t="str">
            <v>Direct</v>
          </cell>
          <cell r="Q646">
            <v>39692</v>
          </cell>
        </row>
        <row r="647">
          <cell r="A647">
            <v>51175</v>
          </cell>
          <cell r="B647" t="str">
            <v>Aspire Port-City Academy (Trinity Elementary)</v>
          </cell>
          <cell r="C647" t="str">
            <v>09764890114876</v>
          </cell>
          <cell r="D647" t="str">
            <v>854</v>
          </cell>
          <cell r="E647" t="str">
            <v>A-Active Member</v>
          </cell>
          <cell r="F647" t="str">
            <v>SBC-Aspire Public Schools</v>
          </cell>
          <cell r="G647" t="str">
            <v>Sacramento</v>
          </cell>
          <cell r="H647" t="str">
            <v>SanJoaquin</v>
          </cell>
          <cell r="J647">
            <v>260</v>
          </cell>
          <cell r="K647" t="str">
            <v>K</v>
          </cell>
          <cell r="L647" t="str">
            <v>5</v>
          </cell>
          <cell r="N647" t="str">
            <v>Site_Based</v>
          </cell>
          <cell r="O647" t="str">
            <v>Startup</v>
          </cell>
          <cell r="P647" t="str">
            <v>Locally</v>
          </cell>
          <cell r="Q647">
            <v>39308</v>
          </cell>
        </row>
        <row r="648">
          <cell r="A648">
            <v>51176</v>
          </cell>
          <cell r="B648" t="str">
            <v>Aspire Junior Collegiate Academy</v>
          </cell>
          <cell r="C648" t="str">
            <v>09764890114884</v>
          </cell>
          <cell r="D648" t="str">
            <v>854</v>
          </cell>
          <cell r="E648" t="str">
            <v>A-Active Member</v>
          </cell>
          <cell r="F648" t="str">
            <v>SBC-Aspire Public Schools</v>
          </cell>
          <cell r="G648" t="str">
            <v>Los_Angeles</v>
          </cell>
          <cell r="H648" t="str">
            <v>LosAngeles</v>
          </cell>
          <cell r="J648">
            <v>280</v>
          </cell>
          <cell r="K648" t="str">
            <v>K</v>
          </cell>
          <cell r="L648" t="str">
            <v>6</v>
          </cell>
          <cell r="N648" t="str">
            <v>Site_Based</v>
          </cell>
          <cell r="O648" t="str">
            <v>Startup</v>
          </cell>
          <cell r="P648" t="str">
            <v>Locally</v>
          </cell>
          <cell r="Q648">
            <v>39308</v>
          </cell>
        </row>
        <row r="649">
          <cell r="A649">
            <v>51177</v>
          </cell>
          <cell r="B649" t="str">
            <v>EPACS Phoenix Academy</v>
          </cell>
          <cell r="C649" t="str">
            <v>41690620118232</v>
          </cell>
          <cell r="D649" t="str">
            <v>1022</v>
          </cell>
          <cell r="E649" t="str">
            <v>A-Active Member</v>
          </cell>
          <cell r="F649" t="str">
            <v>Sequoia Union High</v>
          </cell>
          <cell r="G649" t="str">
            <v>SanFrancisco</v>
          </cell>
          <cell r="H649" t="str">
            <v>SanMateo</v>
          </cell>
          <cell r="J649">
            <v>134</v>
          </cell>
          <cell r="K649" t="str">
            <v>9</v>
          </cell>
          <cell r="L649" t="str">
            <v>11</v>
          </cell>
          <cell r="N649" t="str">
            <v>Site_Based</v>
          </cell>
          <cell r="O649" t="str">
            <v>Startup</v>
          </cell>
          <cell r="P649" t="str">
            <v>Direct</v>
          </cell>
          <cell r="Q649">
            <v>39671</v>
          </cell>
        </row>
        <row r="650">
          <cell r="A650">
            <v>51197</v>
          </cell>
          <cell r="B650" t="str">
            <v>Northcoast Preparatory and Performing Arts Academy</v>
          </cell>
          <cell r="C650" t="str">
            <v>12101240115097</v>
          </cell>
          <cell r="D650" t="str">
            <v>930</v>
          </cell>
          <cell r="E650" t="str">
            <v>A-Active Member</v>
          </cell>
          <cell r="G650" t="str">
            <v>SanFrancisco</v>
          </cell>
          <cell r="H650" t="str">
            <v>Humbolt</v>
          </cell>
          <cell r="J650">
            <v>90</v>
          </cell>
          <cell r="K650" t="str">
            <v>9</v>
          </cell>
          <cell r="L650" t="str">
            <v>12</v>
          </cell>
          <cell r="N650" t="str">
            <v>Site_Based</v>
          </cell>
          <cell r="O650" t="str">
            <v>Startup</v>
          </cell>
          <cell r="P650" t="str">
            <v>Direct</v>
          </cell>
          <cell r="Q650">
            <v>39264</v>
          </cell>
        </row>
        <row r="651">
          <cell r="A651">
            <v>51198</v>
          </cell>
          <cell r="B651" t="str">
            <v>California Virtual Academy @ San Joaquin</v>
          </cell>
          <cell r="C651" t="str">
            <v>39686760114926</v>
          </cell>
          <cell r="D651" t="str">
            <v>939</v>
          </cell>
          <cell r="E651" t="str">
            <v>A-Active Member</v>
          </cell>
          <cell r="G651" t="str">
            <v>Sacramento</v>
          </cell>
          <cell r="H651" t="str">
            <v>SanJoaquin</v>
          </cell>
          <cell r="J651">
            <v>321</v>
          </cell>
          <cell r="K651" t="str">
            <v>K</v>
          </cell>
          <cell r="L651" t="str">
            <v>12</v>
          </cell>
          <cell r="N651" t="str">
            <v>Ind_Study</v>
          </cell>
          <cell r="O651" t="str">
            <v>Startup</v>
          </cell>
          <cell r="P651" t="str">
            <v>Direct</v>
          </cell>
          <cell r="Q651">
            <v>39329</v>
          </cell>
        </row>
        <row r="652">
          <cell r="A652">
            <v>51199</v>
          </cell>
          <cell r="B652" t="str">
            <v>Sierra Montessori Academy</v>
          </cell>
          <cell r="C652" t="str">
            <v>29102980114975</v>
          </cell>
          <cell r="D652" t="str">
            <v>947</v>
          </cell>
          <cell r="E652" t="str">
            <v>A-Active Member</v>
          </cell>
          <cell r="G652" t="str">
            <v>Sacramento</v>
          </cell>
          <cell r="H652" t="str">
            <v>Nevada</v>
          </cell>
          <cell r="J652">
            <v>75</v>
          </cell>
          <cell r="K652" t="str">
            <v>K</v>
          </cell>
          <cell r="L652" t="str">
            <v>8</v>
          </cell>
          <cell r="N652" t="str">
            <v>Site_Based</v>
          </cell>
          <cell r="O652" t="str">
            <v>Startup</v>
          </cell>
          <cell r="P652" t="str">
            <v>Locally</v>
          </cell>
          <cell r="Q652">
            <v>39311</v>
          </cell>
        </row>
        <row r="653">
          <cell r="A653">
            <v>51200</v>
          </cell>
          <cell r="B653" t="str">
            <v>CiviCorps Academy</v>
          </cell>
          <cell r="C653" t="str">
            <v>01612590115386</v>
          </cell>
          <cell r="D653" t="str">
            <v>948</v>
          </cell>
          <cell r="E653" t="str">
            <v>P-Prospect Member</v>
          </cell>
          <cell r="G653" t="str">
            <v>SanFrancisco</v>
          </cell>
          <cell r="H653" t="str">
            <v>Alameda</v>
          </cell>
          <cell r="J653">
            <v>70</v>
          </cell>
          <cell r="K653" t="str">
            <v>12</v>
          </cell>
          <cell r="L653" t="str">
            <v>12</v>
          </cell>
          <cell r="N653" t="str">
            <v>Combination</v>
          </cell>
          <cell r="O653" t="str">
            <v>Startup</v>
          </cell>
          <cell r="P653" t="str">
            <v>Direct</v>
          </cell>
          <cell r="Q653">
            <v>39264</v>
          </cell>
        </row>
        <row r="654">
          <cell r="A654">
            <v>51201</v>
          </cell>
          <cell r="B654" t="str">
            <v>ICEF Vista Middle Academy</v>
          </cell>
          <cell r="C654" t="str">
            <v>19647330115287</v>
          </cell>
          <cell r="D654" t="str">
            <v>953</v>
          </cell>
          <cell r="E654" t="str">
            <v>A-Active Member</v>
          </cell>
          <cell r="G654" t="str">
            <v>Los_Angeles</v>
          </cell>
          <cell r="H654" t="str">
            <v>LosAngeles</v>
          </cell>
          <cell r="J654">
            <v>145</v>
          </cell>
          <cell r="K654" t="str">
            <v>6</v>
          </cell>
          <cell r="L654" t="str">
            <v>8</v>
          </cell>
          <cell r="N654" t="str">
            <v>Site_Based</v>
          </cell>
          <cell r="O654" t="str">
            <v>Startup</v>
          </cell>
          <cell r="P654" t="str">
            <v>Direct</v>
          </cell>
          <cell r="Q654">
            <v>39692</v>
          </cell>
        </row>
        <row r="655">
          <cell r="A655">
            <v>51202</v>
          </cell>
          <cell r="B655" t="str">
            <v>Fernando Pullum Performing Arts School</v>
          </cell>
          <cell r="C655" t="str">
            <v>19647330115295</v>
          </cell>
          <cell r="D655" t="str">
            <v>954</v>
          </cell>
          <cell r="E655" t="str">
            <v>A-Active Member</v>
          </cell>
          <cell r="G655" t="str">
            <v>Los_Angeles</v>
          </cell>
          <cell r="H655" t="str">
            <v>LosAngeles</v>
          </cell>
          <cell r="J655">
            <v>120</v>
          </cell>
          <cell r="K655" t="str">
            <v>9</v>
          </cell>
          <cell r="L655" t="str">
            <v>10</v>
          </cell>
          <cell r="N655" t="str">
            <v>Site_Based</v>
          </cell>
          <cell r="O655" t="str">
            <v>Startup</v>
          </cell>
          <cell r="P655" t="str">
            <v>Direct</v>
          </cell>
          <cell r="Q655">
            <v>40057</v>
          </cell>
        </row>
        <row r="656">
          <cell r="A656">
            <v>51204</v>
          </cell>
          <cell r="B656" t="str">
            <v>Twin Hills Charter Middle School</v>
          </cell>
          <cell r="C656" t="str">
            <v>49709616052302</v>
          </cell>
          <cell r="D656" t="str">
            <v>904</v>
          </cell>
          <cell r="E656" t="str">
            <v>P-Prospect Member</v>
          </cell>
          <cell r="G656" t="str">
            <v>SanFrancisco</v>
          </cell>
          <cell r="H656" t="str">
            <v>Sonoma</v>
          </cell>
          <cell r="J656">
            <v>241</v>
          </cell>
          <cell r="K656" t="str">
            <v>6</v>
          </cell>
          <cell r="L656" t="str">
            <v>8</v>
          </cell>
          <cell r="N656" t="str">
            <v>Site_Based</v>
          </cell>
          <cell r="O656" t="str">
            <v>Conversion</v>
          </cell>
          <cell r="P656" t="str">
            <v>Locally</v>
          </cell>
          <cell r="Q656">
            <v>39322</v>
          </cell>
        </row>
        <row r="657">
          <cell r="A657">
            <v>51206</v>
          </cell>
          <cell r="B657" t="str">
            <v>Sky Mountain Charter School</v>
          </cell>
          <cell r="C657" t="str">
            <v>36750510115089</v>
          </cell>
          <cell r="D657" t="str">
            <v>905</v>
          </cell>
          <cell r="E657" t="str">
            <v>P-Prospect Member</v>
          </cell>
          <cell r="G657" t="str">
            <v>Inland_Empire</v>
          </cell>
          <cell r="H657" t="str">
            <v>SanBernardino</v>
          </cell>
          <cell r="J657">
            <v>1350</v>
          </cell>
          <cell r="K657" t="str">
            <v>K</v>
          </cell>
          <cell r="L657" t="str">
            <v>12</v>
          </cell>
          <cell r="N657" t="str">
            <v>Ind_Study</v>
          </cell>
          <cell r="O657" t="str">
            <v>Startup</v>
          </cell>
          <cell r="P657" t="str">
            <v>Direct</v>
          </cell>
          <cell r="Q657">
            <v>39329</v>
          </cell>
        </row>
        <row r="658">
          <cell r="A658">
            <v>51207</v>
          </cell>
          <cell r="B658" t="str">
            <v>West Sacramento Early College Prep Charter School</v>
          </cell>
          <cell r="C658" t="str">
            <v>57726940115329</v>
          </cell>
          <cell r="D658" t="str">
            <v>907</v>
          </cell>
          <cell r="E658" t="str">
            <v>A-Active Member</v>
          </cell>
          <cell r="G658" t="str">
            <v>Sacramento</v>
          </cell>
          <cell r="H658" t="str">
            <v>Yolo</v>
          </cell>
          <cell r="J658">
            <v>200</v>
          </cell>
          <cell r="K658" t="str">
            <v>6</v>
          </cell>
          <cell r="L658" t="str">
            <v>9</v>
          </cell>
          <cell r="N658" t="str">
            <v>Site_Based</v>
          </cell>
          <cell r="O658" t="str">
            <v>Startup</v>
          </cell>
          <cell r="P658" t="str">
            <v>Direct</v>
          </cell>
          <cell r="Q658">
            <v>39316</v>
          </cell>
        </row>
        <row r="659">
          <cell r="A659">
            <v>51209</v>
          </cell>
          <cell r="B659" t="str">
            <v>Antioch Charter Academy II</v>
          </cell>
          <cell r="C659" t="str">
            <v>07616480115063</v>
          </cell>
          <cell r="D659" t="str">
            <v>909</v>
          </cell>
          <cell r="E659" t="str">
            <v>A-Active Member</v>
          </cell>
          <cell r="G659" t="str">
            <v>SanFrancisco</v>
          </cell>
          <cell r="H659" t="str">
            <v>ContraCosta</v>
          </cell>
          <cell r="J659">
            <v>150</v>
          </cell>
          <cell r="K659" t="str">
            <v>K</v>
          </cell>
          <cell r="L659" t="str">
            <v>6</v>
          </cell>
          <cell r="N659" t="str">
            <v>Site_Based</v>
          </cell>
          <cell r="O659" t="str">
            <v>Startup</v>
          </cell>
          <cell r="P659" t="str">
            <v>Direct</v>
          </cell>
          <cell r="Q659">
            <v>39316</v>
          </cell>
        </row>
        <row r="660">
          <cell r="A660">
            <v>51210</v>
          </cell>
          <cell r="B660" t="str">
            <v>Fairmont Charter School</v>
          </cell>
          <cell r="C660" t="str">
            <v>48705736051338</v>
          </cell>
          <cell r="D660" t="str">
            <v>913</v>
          </cell>
          <cell r="E660" t="str">
            <v>P-Prospect Member</v>
          </cell>
          <cell r="G660" t="str">
            <v>SanFrancisco</v>
          </cell>
          <cell r="H660" t="str">
            <v>Solano</v>
          </cell>
          <cell r="J660">
            <v>520</v>
          </cell>
          <cell r="K660" t="str">
            <v>K</v>
          </cell>
          <cell r="L660" t="str">
            <v>6</v>
          </cell>
          <cell r="N660" t="str">
            <v>Site_Based</v>
          </cell>
          <cell r="O660" t="str">
            <v>Conversion</v>
          </cell>
          <cell r="P660" t="str">
            <v>Locally</v>
          </cell>
          <cell r="Q660">
            <v>39264</v>
          </cell>
        </row>
        <row r="661">
          <cell r="A661">
            <v>51211</v>
          </cell>
          <cell r="B661" t="str">
            <v>School of Extended Educational Options</v>
          </cell>
          <cell r="C661" t="str">
            <v>19649070115170</v>
          </cell>
          <cell r="D661" t="str">
            <v>914</v>
          </cell>
          <cell r="E661" t="str">
            <v>S-Expired Member</v>
          </cell>
          <cell r="G661" t="str">
            <v>Los_Angeles</v>
          </cell>
          <cell r="H661" t="str">
            <v>LosAngeles</v>
          </cell>
          <cell r="J661">
            <v>180</v>
          </cell>
          <cell r="K661" t="str">
            <v>7</v>
          </cell>
          <cell r="L661" t="str">
            <v>12</v>
          </cell>
          <cell r="N661" t="str">
            <v>Ind_Study</v>
          </cell>
          <cell r="O661" t="str">
            <v>Startup</v>
          </cell>
          <cell r="P661" t="str">
            <v>Locally</v>
          </cell>
          <cell r="Q661">
            <v>39321</v>
          </cell>
        </row>
        <row r="662">
          <cell r="A662">
            <v>51213</v>
          </cell>
          <cell r="B662" t="str">
            <v>Monseñor Oscar Romero Charter Middle School</v>
          </cell>
          <cell r="C662" t="str">
            <v>19647330114959</v>
          </cell>
          <cell r="D662" t="str">
            <v>931</v>
          </cell>
          <cell r="E662" t="str">
            <v>A-Active Member</v>
          </cell>
          <cell r="G662" t="str">
            <v>Los_Angeles</v>
          </cell>
          <cell r="H662" t="str">
            <v>LosAngeles</v>
          </cell>
          <cell r="J662">
            <v>50</v>
          </cell>
          <cell r="K662" t="str">
            <v>6</v>
          </cell>
          <cell r="L662" t="str">
            <v>6</v>
          </cell>
          <cell r="N662" t="str">
            <v>Site_Based</v>
          </cell>
          <cell r="O662" t="str">
            <v>Startup</v>
          </cell>
          <cell r="P662" t="str">
            <v>Direct</v>
          </cell>
          <cell r="Q662">
            <v>39329</v>
          </cell>
        </row>
        <row r="663">
          <cell r="A663">
            <v>51216</v>
          </cell>
          <cell r="B663" t="str">
            <v>Salmon Creek School</v>
          </cell>
          <cell r="C663" t="str">
            <v>49707306110639</v>
          </cell>
          <cell r="D663" t="str">
            <v>941</v>
          </cell>
          <cell r="E663" t="str">
            <v>A-Active Member</v>
          </cell>
          <cell r="G663" t="str">
            <v>SanFrancisco</v>
          </cell>
          <cell r="H663" t="str">
            <v>Sonoma</v>
          </cell>
          <cell r="J663">
            <v>156</v>
          </cell>
          <cell r="K663" t="str">
            <v>3</v>
          </cell>
          <cell r="L663" t="str">
            <v>8</v>
          </cell>
          <cell r="N663" t="str">
            <v>Site_Based</v>
          </cell>
          <cell r="O663" t="str">
            <v>Conversion</v>
          </cell>
          <cell r="P663" t="str">
            <v>Locally</v>
          </cell>
          <cell r="Q663">
            <v>39316</v>
          </cell>
        </row>
        <row r="664">
          <cell r="A664">
            <v>51217</v>
          </cell>
          <cell r="B664" t="str">
            <v>CORE Butte Charter School</v>
          </cell>
          <cell r="C664" t="str">
            <v>04100410114991</v>
          </cell>
          <cell r="D664" t="str">
            <v>945</v>
          </cell>
          <cell r="E664" t="str">
            <v>A-Active Member</v>
          </cell>
          <cell r="G664" t="str">
            <v>Sacramento</v>
          </cell>
          <cell r="H664" t="str">
            <v>Butte</v>
          </cell>
          <cell r="J664">
            <v>425</v>
          </cell>
          <cell r="K664" t="str">
            <v>K</v>
          </cell>
          <cell r="L664" t="str">
            <v>12</v>
          </cell>
          <cell r="N664" t="str">
            <v>Ind_Study</v>
          </cell>
          <cell r="O664" t="str">
            <v>Startup</v>
          </cell>
          <cell r="P664" t="str">
            <v>Direct</v>
          </cell>
          <cell r="Q664">
            <v>39321</v>
          </cell>
        </row>
        <row r="665">
          <cell r="A665">
            <v>51240</v>
          </cell>
          <cell r="B665" t="str">
            <v>Vallejo Charter School</v>
          </cell>
          <cell r="C665" t="str">
            <v>48705810115469</v>
          </cell>
          <cell r="D665" t="str">
            <v>940</v>
          </cell>
          <cell r="E665" t="str">
            <v>P-Prospect Member</v>
          </cell>
          <cell r="G665" t="str">
            <v>SanFrancisco</v>
          </cell>
          <cell r="H665" t="str">
            <v>Solano</v>
          </cell>
          <cell r="J665">
            <v>360</v>
          </cell>
          <cell r="K665" t="str">
            <v>K</v>
          </cell>
          <cell r="L665" t="str">
            <v>7</v>
          </cell>
          <cell r="N665" t="str">
            <v>Site_Based</v>
          </cell>
          <cell r="O665" t="str">
            <v>Startup</v>
          </cell>
          <cell r="P665" t="str">
            <v>Locally</v>
          </cell>
          <cell r="Q665">
            <v>39315</v>
          </cell>
        </row>
        <row r="666">
          <cell r="A666">
            <v>52455</v>
          </cell>
          <cell r="B666" t="str">
            <v>KIPP Raíces Academy</v>
          </cell>
          <cell r="C666" t="str">
            <v>19647330117903</v>
          </cell>
          <cell r="D666" t="str">
            <v>1010</v>
          </cell>
          <cell r="E666" t="str">
            <v>A-Active Member</v>
          </cell>
          <cell r="F666" t="str">
            <v>Los Angeles Unified</v>
          </cell>
          <cell r="G666" t="str">
            <v>Los_Angeles</v>
          </cell>
          <cell r="H666" t="str">
            <v>LosAngeles</v>
          </cell>
          <cell r="J666">
            <v>200</v>
          </cell>
          <cell r="K666" t="str">
            <v>K</v>
          </cell>
          <cell r="L666" t="str">
            <v>1</v>
          </cell>
          <cell r="N666" t="str">
            <v>Site_Based</v>
          </cell>
          <cell r="O666" t="str">
            <v>Startup</v>
          </cell>
          <cell r="P666" t="str">
            <v>Direct</v>
          </cell>
          <cell r="Q666">
            <v>39661</v>
          </cell>
        </row>
        <row r="667">
          <cell r="A667">
            <v>52475</v>
          </cell>
          <cell r="B667" t="str">
            <v>East Oakland Leadership Academy High</v>
          </cell>
          <cell r="C667" t="str">
            <v>01612590116137</v>
          </cell>
          <cell r="D667" t="str">
            <v>955</v>
          </cell>
          <cell r="E667" t="str">
            <v>P-Prospect Member</v>
          </cell>
          <cell r="G667" t="str">
            <v>SanFrancisco</v>
          </cell>
          <cell r="H667" t="str">
            <v>Alameda</v>
          </cell>
          <cell r="J667">
            <v>35</v>
          </cell>
          <cell r="K667" t="str">
            <v>9</v>
          </cell>
          <cell r="L667" t="str">
            <v>9</v>
          </cell>
          <cell r="N667" t="str">
            <v>Site_Based</v>
          </cell>
          <cell r="O667" t="str">
            <v>Startup</v>
          </cell>
          <cell r="P667" t="str">
            <v>Locally</v>
          </cell>
          <cell r="Q667">
            <v>39692</v>
          </cell>
        </row>
        <row r="668">
          <cell r="A668">
            <v>53252</v>
          </cell>
          <cell r="B668" t="str">
            <v>Alain Leroy Locke Charter High School</v>
          </cell>
          <cell r="C668" t="str">
            <v>19647331935154</v>
          </cell>
          <cell r="D668" t="str">
            <v>965</v>
          </cell>
          <cell r="E668" t="str">
            <v>A-Active Member</v>
          </cell>
          <cell r="G668" t="str">
            <v>Los_Angeles</v>
          </cell>
          <cell r="H668" t="str">
            <v>LosAngeles</v>
          </cell>
          <cell r="J668">
            <v>1824</v>
          </cell>
          <cell r="K668" t="str">
            <v>9</v>
          </cell>
          <cell r="L668" t="str">
            <v>12</v>
          </cell>
          <cell r="N668" t="str">
            <v>Site_Based</v>
          </cell>
          <cell r="O668" t="str">
            <v>Conversion</v>
          </cell>
          <cell r="P668" t="str">
            <v>Direct</v>
          </cell>
          <cell r="Q668">
            <v>39685</v>
          </cell>
        </row>
        <row r="669">
          <cell r="A669">
            <v>53386</v>
          </cell>
          <cell r="B669" t="str">
            <v>Big Picture High School, Fresno</v>
          </cell>
          <cell r="C669" t="str">
            <v>10101080119628</v>
          </cell>
          <cell r="D669" t="str">
            <v>1085</v>
          </cell>
          <cell r="E669" t="str">
            <v>A-Active Member</v>
          </cell>
          <cell r="F669" t="str">
            <v>Fresno County Office of Education</v>
          </cell>
          <cell r="G669" t="str">
            <v>Fresno</v>
          </cell>
          <cell r="H669" t="str">
            <v>Fresno</v>
          </cell>
          <cell r="J669">
            <v>79</v>
          </cell>
          <cell r="K669" t="str">
            <v>7</v>
          </cell>
          <cell r="L669" t="str">
            <v>12</v>
          </cell>
          <cell r="N669" t="str">
            <v>Site_Based</v>
          </cell>
          <cell r="O669" t="str">
            <v>Startup</v>
          </cell>
          <cell r="P669" t="str">
            <v>Direct</v>
          </cell>
          <cell r="Q669">
            <v>40064</v>
          </cell>
        </row>
        <row r="670">
          <cell r="A670">
            <v>53480</v>
          </cell>
          <cell r="B670" t="str">
            <v>Synergy Kinetic Academy</v>
          </cell>
          <cell r="C670" t="str">
            <v>19647330117895</v>
          </cell>
          <cell r="D670" t="str">
            <v>1014</v>
          </cell>
          <cell r="E670" t="str">
            <v>A-Active Member</v>
          </cell>
          <cell r="F670" t="str">
            <v>Los Angeles Unified</v>
          </cell>
          <cell r="G670" t="str">
            <v>Los_Angeles</v>
          </cell>
          <cell r="H670" t="str">
            <v>LosAngeles</v>
          </cell>
          <cell r="J670">
            <v>350</v>
          </cell>
          <cell r="K670" t="str">
            <v>6</v>
          </cell>
          <cell r="L670" t="str">
            <v>7</v>
          </cell>
          <cell r="N670" t="str">
            <v>Site_Based</v>
          </cell>
          <cell r="O670" t="str">
            <v>Startup</v>
          </cell>
          <cell r="P670" t="str">
            <v>Direct</v>
          </cell>
          <cell r="Q670">
            <v>39695</v>
          </cell>
        </row>
        <row r="671">
          <cell r="A671">
            <v>54229</v>
          </cell>
          <cell r="B671" t="str">
            <v>High Tech High North County</v>
          </cell>
          <cell r="C671" t="str">
            <v>37764710114694</v>
          </cell>
          <cell r="D671" t="str">
            <v>756</v>
          </cell>
          <cell r="E671" t="str">
            <v>A-Active Member</v>
          </cell>
          <cell r="F671" t="str">
            <v>SBC-High Tech High Learning</v>
          </cell>
          <cell r="G671" t="str">
            <v>SanDiego</v>
          </cell>
          <cell r="H671" t="str">
            <v>SanDiego</v>
          </cell>
          <cell r="J671">
            <v>300</v>
          </cell>
          <cell r="K671" t="str">
            <v>9</v>
          </cell>
          <cell r="L671" t="str">
            <v>10</v>
          </cell>
          <cell r="N671" t="str">
            <v>Site_Based</v>
          </cell>
          <cell r="O671" t="str">
            <v>Startup</v>
          </cell>
          <cell r="P671" t="str">
            <v>Locally</v>
          </cell>
          <cell r="Q671">
            <v>39329</v>
          </cell>
        </row>
        <row r="672">
          <cell r="A672">
            <v>54295</v>
          </cell>
          <cell r="B672" t="str">
            <v>Academia Moderna</v>
          </cell>
          <cell r="C672" t="str">
            <v>19647330120097</v>
          </cell>
          <cell r="D672" t="str">
            <v>1101</v>
          </cell>
          <cell r="E672" t="str">
            <v>A-Active Member</v>
          </cell>
          <cell r="F672" t="str">
            <v>Los Angeles Unified School District</v>
          </cell>
          <cell r="G672" t="str">
            <v>Los_Angeles</v>
          </cell>
          <cell r="H672" t="str">
            <v>LosAngeles</v>
          </cell>
          <cell r="J672">
            <v>125</v>
          </cell>
          <cell r="K672" t="str">
            <v>K</v>
          </cell>
          <cell r="L672" t="str">
            <v>5</v>
          </cell>
          <cell r="N672" t="str">
            <v>Site_Based</v>
          </cell>
          <cell r="O672" t="str">
            <v>Startup</v>
          </cell>
          <cell r="P672" t="str">
            <v>Direct</v>
          </cell>
          <cell r="Q672">
            <v>40077</v>
          </cell>
        </row>
        <row r="673">
          <cell r="A673">
            <v>54574</v>
          </cell>
          <cell r="B673" t="str">
            <v>Excel Prep Academy Charter School</v>
          </cell>
          <cell r="C673" t="str">
            <v>36678760121343</v>
          </cell>
          <cell r="D673" t="str">
            <v>1153</v>
          </cell>
          <cell r="E673" t="str">
            <v>A-Active Member</v>
          </cell>
          <cell r="F673" t="str">
            <v>San Bernardino City Unifed 
</v>
          </cell>
          <cell r="G673" t="str">
            <v>Inland_Empire</v>
          </cell>
          <cell r="H673" t="str">
            <v>SanBernardino</v>
          </cell>
          <cell r="J673">
            <v>100</v>
          </cell>
          <cell r="K673" t="str">
            <v>K</v>
          </cell>
          <cell r="L673" t="str">
            <v>2</v>
          </cell>
          <cell r="N673" t="str">
            <v>Site_Based</v>
          </cell>
          <cell r="O673" t="str">
            <v>Startup</v>
          </cell>
          <cell r="P673" t="str">
            <v>Direct</v>
          </cell>
          <cell r="Q673">
            <v>40428</v>
          </cell>
        </row>
        <row r="674">
          <cell r="A674">
            <v>54629</v>
          </cell>
          <cell r="B674" t="str">
            <v>Orcutt Academy</v>
          </cell>
          <cell r="C674" t="str">
            <v>42692600116434</v>
          </cell>
          <cell r="D674" t="str">
            <v>967</v>
          </cell>
          <cell r="E674" t="str">
            <v>P-Prospect Member</v>
          </cell>
          <cell r="F674" t="str">
            <v>Orcutt Union Elementary</v>
          </cell>
          <cell r="G674" t="str">
            <v>Los_Angeles</v>
          </cell>
          <cell r="H674" t="str">
            <v>SantaBarbara</v>
          </cell>
          <cell r="J674">
            <v>205</v>
          </cell>
          <cell r="K674" t="str">
            <v>K</v>
          </cell>
          <cell r="L674" t="str">
            <v>9</v>
          </cell>
          <cell r="N674" t="str">
            <v>Combination</v>
          </cell>
          <cell r="O674" t="str">
            <v>Startup</v>
          </cell>
          <cell r="P674" t="str">
            <v>Locally</v>
          </cell>
          <cell r="Q674">
            <v>39680</v>
          </cell>
        </row>
        <row r="675">
          <cell r="A675">
            <v>55179</v>
          </cell>
          <cell r="B675" t="str">
            <v>Teach Academy of Technologies</v>
          </cell>
          <cell r="C675" t="str">
            <v>19647330122242</v>
          </cell>
          <cell r="D675" t="str">
            <v>1206</v>
          </cell>
          <cell r="E675" t="str">
            <v>A-Active Member</v>
          </cell>
          <cell r="F675" t="str">
            <v>Los Angeles Unified School District</v>
          </cell>
          <cell r="G675" t="str">
            <v>Los_Angeles</v>
          </cell>
          <cell r="H675" t="str">
            <v>LosAngeles</v>
          </cell>
          <cell r="J675">
            <v>140</v>
          </cell>
          <cell r="K675" t="str">
            <v>5</v>
          </cell>
          <cell r="L675" t="str">
            <v>8</v>
          </cell>
          <cell r="N675" t="str">
            <v>Site_Based</v>
          </cell>
          <cell r="O675" t="str">
            <v>Startup</v>
          </cell>
          <cell r="P675" t="str">
            <v>Direct</v>
          </cell>
          <cell r="Q675">
            <v>40428</v>
          </cell>
        </row>
        <row r="676">
          <cell r="A676">
            <v>55919</v>
          </cell>
          <cell r="B676" t="str">
            <v>Academy of Careers and Exploration (ACE)</v>
          </cell>
          <cell r="C676" t="str">
            <v>36677360116723</v>
          </cell>
          <cell r="D676" t="str">
            <v>968</v>
          </cell>
          <cell r="E676" t="str">
            <v>P-Prospect Member</v>
          </cell>
          <cell r="G676" t="str">
            <v>Inland_Empire</v>
          </cell>
          <cell r="H676" t="str">
            <v>SanBernardino</v>
          </cell>
          <cell r="J676">
            <v>120</v>
          </cell>
          <cell r="K676" t="str">
            <v>9</v>
          </cell>
          <cell r="L676" t="str">
            <v>10</v>
          </cell>
          <cell r="N676" t="str">
            <v>Site_Based</v>
          </cell>
          <cell r="O676" t="str">
            <v>Startup</v>
          </cell>
          <cell r="P676" t="str">
            <v>Locally</v>
          </cell>
          <cell r="Q676">
            <v>39685</v>
          </cell>
        </row>
        <row r="677">
          <cell r="A677">
            <v>55920</v>
          </cell>
          <cell r="B677" t="str">
            <v>Harmony Magnet Academy</v>
          </cell>
          <cell r="C677" t="str">
            <v>54755230116590</v>
          </cell>
          <cell r="D677" t="str">
            <v>970</v>
          </cell>
          <cell r="E677" t="str">
            <v>P-Prospect Member</v>
          </cell>
          <cell r="G677" t="str">
            <v>Fresno</v>
          </cell>
          <cell r="H677" t="str">
            <v>Tulare</v>
          </cell>
          <cell r="J677">
            <v>150</v>
          </cell>
          <cell r="K677" t="str">
            <v>9</v>
          </cell>
          <cell r="L677" t="str">
            <v>12</v>
          </cell>
          <cell r="N677" t="str">
            <v>Site_Based</v>
          </cell>
          <cell r="O677" t="str">
            <v>Startup</v>
          </cell>
          <cell r="P677" t="str">
            <v>Locally</v>
          </cell>
          <cell r="Q677">
            <v>39678</v>
          </cell>
        </row>
        <row r="678">
          <cell r="A678">
            <v>55948</v>
          </cell>
          <cell r="B678" t="str">
            <v>Learning Works</v>
          </cell>
          <cell r="C678" t="str">
            <v>19648810118075</v>
          </cell>
          <cell r="D678" t="str">
            <v>1031</v>
          </cell>
          <cell r="E678" t="str">
            <v>S-Expired Member</v>
          </cell>
          <cell r="F678" t="str">
            <v>Pasadena Unified</v>
          </cell>
          <cell r="G678" t="str">
            <v>Los_Angeles</v>
          </cell>
          <cell r="H678" t="str">
            <v>LosAngeles</v>
          </cell>
          <cell r="J678">
            <v>300</v>
          </cell>
          <cell r="K678" t="str">
            <v>7</v>
          </cell>
          <cell r="L678" t="str">
            <v>12</v>
          </cell>
          <cell r="N678" t="str">
            <v>Ind_Study</v>
          </cell>
          <cell r="O678" t="str">
            <v>Startup</v>
          </cell>
          <cell r="P678" t="str">
            <v>Direct</v>
          </cell>
          <cell r="Q678">
            <v>39692</v>
          </cell>
        </row>
        <row r="679">
          <cell r="A679">
            <v>55989</v>
          </cell>
          <cell r="B679" t="str">
            <v>Santa Clarita Valley International</v>
          </cell>
          <cell r="C679" t="str">
            <v>19651360117234</v>
          </cell>
          <cell r="D679" t="str">
            <v>981</v>
          </cell>
          <cell r="E679" t="str">
            <v>A-Active Member</v>
          </cell>
          <cell r="F679" t="str">
            <v>William S. Hart Union High</v>
          </cell>
          <cell r="G679" t="str">
            <v>Los_Angeles</v>
          </cell>
          <cell r="H679" t="str">
            <v>LosAngeles</v>
          </cell>
          <cell r="J679">
            <v>365</v>
          </cell>
          <cell r="K679" t="str">
            <v>K</v>
          </cell>
          <cell r="L679" t="str">
            <v>8</v>
          </cell>
          <cell r="N679" t="str">
            <v>Site_Based</v>
          </cell>
          <cell r="O679" t="str">
            <v>Startup</v>
          </cell>
          <cell r="P679" t="str">
            <v>Direct</v>
          </cell>
          <cell r="Q679">
            <v>39693</v>
          </cell>
        </row>
        <row r="680">
          <cell r="A680">
            <v>56093</v>
          </cell>
          <cell r="B680" t="str">
            <v>Endeavor College Preparatory Charter School</v>
          </cell>
          <cell r="C680" t="str">
            <v>19647330120014</v>
          </cell>
          <cell r="D680" t="str">
            <v>1094</v>
          </cell>
          <cell r="E680" t="str">
            <v>A-Active Member</v>
          </cell>
          <cell r="F680" t="str">
            <v>Los Angeles Unified School District</v>
          </cell>
          <cell r="G680" t="str">
            <v>Los_Angeles</v>
          </cell>
          <cell r="H680" t="str">
            <v>LosAngeles</v>
          </cell>
          <cell r="J680">
            <v>124</v>
          </cell>
          <cell r="K680" t="str">
            <v>4</v>
          </cell>
          <cell r="L680" t="str">
            <v>8</v>
          </cell>
          <cell r="N680" t="str">
            <v>Site_Based</v>
          </cell>
          <cell r="O680" t="str">
            <v>Startup</v>
          </cell>
          <cell r="P680" t="str">
            <v>Direct</v>
          </cell>
          <cell r="Q680">
            <v>40042</v>
          </cell>
        </row>
        <row r="681">
          <cell r="A681">
            <v>56095</v>
          </cell>
          <cell r="B681" t="str">
            <v>Futuro College Preparatory Elementary School</v>
          </cell>
          <cell r="C681" t="str">
            <v>19647330120667</v>
          </cell>
          <cell r="D681" t="str">
            <v>1100</v>
          </cell>
          <cell r="E681" t="str">
            <v>A-Active Member</v>
          </cell>
          <cell r="F681" t="str">
            <v>Los Angeles Unified School District</v>
          </cell>
          <cell r="G681" t="str">
            <v>Los_Angeles</v>
          </cell>
          <cell r="H681" t="str">
            <v>LosAngeles</v>
          </cell>
          <cell r="J681">
            <v>0</v>
          </cell>
          <cell r="K681" t="str">
            <v>K</v>
          </cell>
          <cell r="L681" t="str">
            <v>5</v>
          </cell>
          <cell r="N681" t="str">
            <v>Site_Based</v>
          </cell>
          <cell r="O681" t="str">
            <v>Startup</v>
          </cell>
          <cell r="P681" t="str">
            <v>Direct</v>
          </cell>
          <cell r="Q681">
            <v>40428</v>
          </cell>
        </row>
        <row r="682">
          <cell r="A682">
            <v>56102</v>
          </cell>
          <cell r="B682" t="str">
            <v>Yuba Environmental Science Charter Academy</v>
          </cell>
          <cell r="C682" t="str">
            <v>58727360117242</v>
          </cell>
          <cell r="D682" t="str">
            <v>990</v>
          </cell>
          <cell r="E682" t="str">
            <v>A-Active Member</v>
          </cell>
          <cell r="F682" t="str">
            <v>Marysville Joint Unified</v>
          </cell>
          <cell r="G682" t="str">
            <v>Sacramento</v>
          </cell>
          <cell r="H682" t="str">
            <v>Yuba</v>
          </cell>
          <cell r="J682">
            <v>102</v>
          </cell>
          <cell r="K682" t="str">
            <v>K</v>
          </cell>
          <cell r="L682" t="str">
            <v>8</v>
          </cell>
          <cell r="N682" t="str">
            <v>Site_Based</v>
          </cell>
          <cell r="O682" t="str">
            <v>Startup</v>
          </cell>
          <cell r="P682" t="str">
            <v>Locally</v>
          </cell>
          <cell r="Q682">
            <v>39678</v>
          </cell>
        </row>
        <row r="683">
          <cell r="A683">
            <v>56110</v>
          </cell>
          <cell r="B683" t="str">
            <v>ACE Charter School</v>
          </cell>
          <cell r="C683" t="str">
            <v>43104390116814</v>
          </cell>
          <cell r="D683" t="str">
            <v>972</v>
          </cell>
          <cell r="E683" t="str">
            <v>A-Active Member</v>
          </cell>
          <cell r="F683" t="str">
            <v>Sant Clara Co. Off. of Education</v>
          </cell>
          <cell r="G683" t="str">
            <v>SanFrancisco</v>
          </cell>
          <cell r="H683" t="str">
            <v>SantaClara</v>
          </cell>
          <cell r="J683">
            <v>217</v>
          </cell>
          <cell r="K683" t="str">
            <v>5</v>
          </cell>
          <cell r="L683" t="str">
            <v>6</v>
          </cell>
          <cell r="N683" t="str">
            <v>Site_Based</v>
          </cell>
          <cell r="O683" t="str">
            <v>Startup</v>
          </cell>
          <cell r="P683" t="str">
            <v>Direct</v>
          </cell>
          <cell r="Q683">
            <v>39692</v>
          </cell>
        </row>
        <row r="684">
          <cell r="A684">
            <v>56111</v>
          </cell>
          <cell r="B684" t="str">
            <v>Manzanita Public Charter School</v>
          </cell>
          <cell r="C684" t="str">
            <v>42692290116921</v>
          </cell>
          <cell r="D684" t="str">
            <v>973</v>
          </cell>
          <cell r="E684" t="str">
            <v>P-Prospect Member</v>
          </cell>
          <cell r="G684" t="str">
            <v>Los_Angeles</v>
          </cell>
          <cell r="H684" t="str">
            <v>SantaBarbara</v>
          </cell>
          <cell r="J684">
            <v>250</v>
          </cell>
          <cell r="K684" t="str">
            <v>K</v>
          </cell>
          <cell r="L684" t="str">
            <v>6</v>
          </cell>
          <cell r="N684" t="str">
            <v>Site_Based</v>
          </cell>
          <cell r="O684" t="str">
            <v>Startup</v>
          </cell>
          <cell r="P684" t="str">
            <v>Direct</v>
          </cell>
          <cell r="Q684">
            <v>39680</v>
          </cell>
        </row>
        <row r="685">
          <cell r="A685">
            <v>56115</v>
          </cell>
          <cell r="B685" t="str">
            <v>KIPP San Jose Collegiate</v>
          </cell>
          <cell r="C685" t="str">
            <v>43694270116889</v>
          </cell>
          <cell r="D685" t="str">
            <v>976</v>
          </cell>
          <cell r="E685" t="str">
            <v>A-Active Member</v>
          </cell>
          <cell r="G685" t="str">
            <v>SanFrancisco</v>
          </cell>
          <cell r="H685" t="str">
            <v>SantaClara</v>
          </cell>
          <cell r="J685">
            <v>165</v>
          </cell>
          <cell r="K685" t="str">
            <v>9</v>
          </cell>
          <cell r="L685" t="str">
            <v>10</v>
          </cell>
          <cell r="N685" t="str">
            <v>Site_Based</v>
          </cell>
          <cell r="O685" t="str">
            <v>Startup</v>
          </cell>
          <cell r="P685" t="str">
            <v>Direct</v>
          </cell>
          <cell r="Q685">
            <v>39692</v>
          </cell>
        </row>
        <row r="686">
          <cell r="A686">
            <v>56117</v>
          </cell>
          <cell r="B686" t="str">
            <v>Wilder's Preparatory Academy Charter Middle School</v>
          </cell>
          <cell r="C686" t="str">
            <v>19646340116822</v>
          </cell>
          <cell r="D686" t="str">
            <v>977</v>
          </cell>
          <cell r="E686" t="str">
            <v>A-Active Member</v>
          </cell>
          <cell r="G686" t="str">
            <v>Los_Angeles</v>
          </cell>
          <cell r="H686" t="str">
            <v>LosAngeles</v>
          </cell>
          <cell r="J686">
            <v>100</v>
          </cell>
          <cell r="K686" t="str">
            <v>6</v>
          </cell>
          <cell r="L686" t="str">
            <v>8</v>
          </cell>
          <cell r="N686" t="str">
            <v>Site_Based</v>
          </cell>
          <cell r="O686" t="str">
            <v>Startup</v>
          </cell>
          <cell r="P686" t="str">
            <v>Direct</v>
          </cell>
          <cell r="Q686">
            <v>39693</v>
          </cell>
        </row>
        <row r="687">
          <cell r="A687">
            <v>56118</v>
          </cell>
          <cell r="B687" t="str">
            <v>Downtown College Prep Alviso</v>
          </cell>
          <cell r="C687" t="str">
            <v>43696740116830</v>
          </cell>
          <cell r="D687" t="str">
            <v>978</v>
          </cell>
          <cell r="E687" t="str">
            <v>A-Active Member</v>
          </cell>
          <cell r="G687" t="str">
            <v>SanFrancisco</v>
          </cell>
          <cell r="H687" t="str">
            <v>SantaClara</v>
          </cell>
          <cell r="J687">
            <v>124</v>
          </cell>
          <cell r="K687" t="str">
            <v>6</v>
          </cell>
          <cell r="L687" t="str">
            <v>7</v>
          </cell>
          <cell r="N687" t="str">
            <v>Site_Based</v>
          </cell>
          <cell r="O687" t="str">
            <v>Startup</v>
          </cell>
          <cell r="P687" t="str">
            <v>Direct</v>
          </cell>
          <cell r="Q687">
            <v>39692</v>
          </cell>
        </row>
        <row r="688">
          <cell r="A688">
            <v>56249</v>
          </cell>
          <cell r="B688" t="str">
            <v>WISH Charter Elementary School</v>
          </cell>
          <cell r="C688" t="str">
            <v>19647330121012</v>
          </cell>
          <cell r="D688" t="str">
            <v>1149</v>
          </cell>
          <cell r="E688" t="str">
            <v>A-Active Member</v>
          </cell>
          <cell r="F688" t="str">
            <v>Los Angeles Unified</v>
          </cell>
          <cell r="G688" t="str">
            <v>Los_Angeles</v>
          </cell>
          <cell r="H688" t="str">
            <v>LosAngeles</v>
          </cell>
          <cell r="J688">
            <v>120</v>
          </cell>
          <cell r="N688" t="str">
            <v>Site_Based</v>
          </cell>
          <cell r="O688" t="str">
            <v>Startup</v>
          </cell>
          <cell r="P688" t="str">
            <v>Direct</v>
          </cell>
          <cell r="Q688">
            <v>40428</v>
          </cell>
        </row>
        <row r="689">
          <cell r="A689">
            <v>56253</v>
          </cell>
          <cell r="B689" t="str">
            <v>Valor Academy Charter School</v>
          </cell>
          <cell r="C689" t="str">
            <v>19647330120022</v>
          </cell>
          <cell r="D689" t="str">
            <v>1095</v>
          </cell>
          <cell r="E689" t="str">
            <v>A-Active Member</v>
          </cell>
          <cell r="F689" t="str">
            <v>Los Angeles Unified School District</v>
          </cell>
          <cell r="G689" t="str">
            <v>Los_Angeles</v>
          </cell>
          <cell r="H689" t="str">
            <v>LosAngeles</v>
          </cell>
          <cell r="J689">
            <v>120</v>
          </cell>
          <cell r="K689" t="str">
            <v>5</v>
          </cell>
          <cell r="L689" t="str">
            <v>8</v>
          </cell>
          <cell r="N689" t="str">
            <v>Site_Based</v>
          </cell>
          <cell r="O689" t="str">
            <v>Startup</v>
          </cell>
          <cell r="P689" t="str">
            <v>Direct</v>
          </cell>
          <cell r="Q689">
            <v>40056</v>
          </cell>
        </row>
        <row r="690">
          <cell r="A690">
            <v>56349</v>
          </cell>
          <cell r="B690" t="str">
            <v>Equitas Academy Charter School</v>
          </cell>
          <cell r="C690" t="str">
            <v>19647330119982</v>
          </cell>
          <cell r="D690" t="str">
            <v>1093</v>
          </cell>
          <cell r="E690" t="str">
            <v>A-Active Member</v>
          </cell>
          <cell r="F690" t="str">
            <v>Los Angeles Unified School District</v>
          </cell>
          <cell r="G690" t="str">
            <v>Los_Angeles</v>
          </cell>
          <cell r="H690" t="str">
            <v>LosAngeles</v>
          </cell>
          <cell r="J690">
            <v>120</v>
          </cell>
          <cell r="K690" t="str">
            <v>K</v>
          </cell>
          <cell r="L690" t="str">
            <v>5</v>
          </cell>
          <cell r="N690" t="str">
            <v>Site_Based</v>
          </cell>
          <cell r="O690" t="str">
            <v>Startup</v>
          </cell>
          <cell r="P690" t="str">
            <v>Direct</v>
          </cell>
          <cell r="Q690">
            <v>40063</v>
          </cell>
        </row>
        <row r="691">
          <cell r="A691">
            <v>56406</v>
          </cell>
          <cell r="B691" t="str">
            <v>Legacy Charter High School</v>
          </cell>
          <cell r="C691" t="str">
            <v>19647330117317</v>
          </cell>
          <cell r="D691" t="str">
            <v>995</v>
          </cell>
          <cell r="E691" t="str">
            <v>A-Active Member</v>
          </cell>
          <cell r="F691" t="str">
            <v>Los Angeles Unified</v>
          </cell>
          <cell r="G691" t="str">
            <v>Los_Angeles</v>
          </cell>
          <cell r="H691" t="str">
            <v>LosAngeles</v>
          </cell>
          <cell r="J691">
            <v>62</v>
          </cell>
          <cell r="K691" t="str">
            <v>9</v>
          </cell>
          <cell r="L691" t="str">
            <v>12</v>
          </cell>
          <cell r="N691" t="str">
            <v>Site_Based</v>
          </cell>
          <cell r="O691" t="str">
            <v>Startup</v>
          </cell>
          <cell r="P691" t="str">
            <v>Direct</v>
          </cell>
          <cell r="Q691">
            <v>40007</v>
          </cell>
        </row>
        <row r="692">
          <cell r="A692">
            <v>56407</v>
          </cell>
          <cell r="B692" t="str">
            <v>Madera Independent Study Academy</v>
          </cell>
          <cell r="C692" t="str">
            <v>20102070117184</v>
          </cell>
          <cell r="D692" t="str">
            <v>1001</v>
          </cell>
          <cell r="E692" t="str">
            <v>P-Prospect Member</v>
          </cell>
          <cell r="G692" t="str">
            <v>Fresno</v>
          </cell>
          <cell r="H692" t="str">
            <v>Madera</v>
          </cell>
          <cell r="J692">
            <v>71</v>
          </cell>
          <cell r="K692" t="str">
            <v>K</v>
          </cell>
          <cell r="L692" t="str">
            <v>12</v>
          </cell>
          <cell r="N692" t="str">
            <v>Ind_Study</v>
          </cell>
          <cell r="O692" t="str">
            <v>Startup</v>
          </cell>
          <cell r="P692" t="str">
            <v>Locally</v>
          </cell>
          <cell r="Q692">
            <v>39673</v>
          </cell>
        </row>
        <row r="693">
          <cell r="A693">
            <v>56408</v>
          </cell>
          <cell r="B693" t="str">
            <v>Loomis Basin Charter School</v>
          </cell>
          <cell r="C693" t="str">
            <v>31668450117150</v>
          </cell>
          <cell r="D693" t="str">
            <v>979</v>
          </cell>
          <cell r="E693" t="str">
            <v>P-Prospect Member</v>
          </cell>
          <cell r="F693" t="str">
            <v>Loomis Union Elementary</v>
          </cell>
          <cell r="G693" t="str">
            <v>Sacramento</v>
          </cell>
          <cell r="H693" t="str">
            <v>Placer</v>
          </cell>
          <cell r="J693">
            <v>260</v>
          </cell>
          <cell r="K693" t="str">
            <v>K</v>
          </cell>
          <cell r="L693" t="str">
            <v>5</v>
          </cell>
          <cell r="N693" t="str">
            <v>Site_Based</v>
          </cell>
          <cell r="O693" t="str">
            <v>Startup</v>
          </cell>
          <cell r="P693" t="str">
            <v>Locally</v>
          </cell>
          <cell r="Q693">
            <v>39680</v>
          </cell>
        </row>
        <row r="694">
          <cell r="A694">
            <v>56410</v>
          </cell>
          <cell r="B694" t="str">
            <v>SOAR Charter Academy</v>
          </cell>
          <cell r="C694" t="str">
            <v>36678760117192</v>
          </cell>
          <cell r="D694" t="str">
            <v>982</v>
          </cell>
          <cell r="E694" t="str">
            <v>A-Active Member</v>
          </cell>
          <cell r="F694" t="str">
            <v>San Bernardino City Unified</v>
          </cell>
          <cell r="G694" t="str">
            <v>Inland_Empire</v>
          </cell>
          <cell r="H694" t="str">
            <v>SanBernardino</v>
          </cell>
          <cell r="J694">
            <v>206</v>
          </cell>
          <cell r="K694" t="str">
            <v>K</v>
          </cell>
          <cell r="L694" t="str">
            <v>4</v>
          </cell>
          <cell r="N694" t="str">
            <v>Site_Based</v>
          </cell>
          <cell r="O694" t="str">
            <v>Startup</v>
          </cell>
          <cell r="P694" t="str">
            <v>Direct</v>
          </cell>
          <cell r="Q694">
            <v>39671</v>
          </cell>
        </row>
        <row r="695">
          <cell r="A695">
            <v>56412</v>
          </cell>
          <cell r="B695" t="str">
            <v>Walter L. Bachrodt Elementary</v>
          </cell>
          <cell r="C695" t="str">
            <v>43696666048730</v>
          </cell>
          <cell r="D695" t="str">
            <v>980</v>
          </cell>
          <cell r="E695" t="str">
            <v>P-Prospect Member</v>
          </cell>
          <cell r="F695" t="str">
            <v>San Jose Unified</v>
          </cell>
          <cell r="G695" t="str">
            <v>SanFrancisco</v>
          </cell>
          <cell r="H695" t="str">
            <v>SantaClara</v>
          </cell>
          <cell r="J695">
            <v>574</v>
          </cell>
          <cell r="K695" t="str">
            <v>K</v>
          </cell>
          <cell r="L695" t="str">
            <v>5</v>
          </cell>
          <cell r="N695" t="str">
            <v>Site_Based</v>
          </cell>
          <cell r="O695" t="str">
            <v>Conversion</v>
          </cell>
          <cell r="P695" t="str">
            <v>Locally</v>
          </cell>
          <cell r="Q695">
            <v>39630</v>
          </cell>
        </row>
        <row r="696">
          <cell r="A696">
            <v>56413</v>
          </cell>
          <cell r="B696" t="str">
            <v>Rosemary School</v>
          </cell>
          <cell r="C696" t="str">
            <v>43693936046676</v>
          </cell>
          <cell r="D696" t="str">
            <v>994</v>
          </cell>
          <cell r="E696" t="str">
            <v>P-Prospect Member</v>
          </cell>
          <cell r="F696" t="str">
            <v>Campbell Union Elementary</v>
          </cell>
          <cell r="G696" t="str">
            <v>SanFrancisco</v>
          </cell>
          <cell r="H696" t="str">
            <v>SantaClara</v>
          </cell>
          <cell r="J696">
            <v>450</v>
          </cell>
          <cell r="K696" t="str">
            <v>K</v>
          </cell>
          <cell r="L696" t="str">
            <v>4</v>
          </cell>
          <cell r="N696" t="str">
            <v>Site_Based</v>
          </cell>
          <cell r="O696" t="str">
            <v>Conversion</v>
          </cell>
          <cell r="P696" t="str">
            <v>Locally</v>
          </cell>
          <cell r="Q696">
            <v>39685</v>
          </cell>
        </row>
        <row r="697">
          <cell r="A697">
            <v>56414</v>
          </cell>
          <cell r="B697" t="str">
            <v>Marshall Lane Elementary</v>
          </cell>
          <cell r="C697" t="str">
            <v>43693936046619</v>
          </cell>
          <cell r="D697" t="str">
            <v>984</v>
          </cell>
          <cell r="E697" t="str">
            <v>P-Prospect Member</v>
          </cell>
          <cell r="F697" t="str">
            <v>Campbell Union Elementary</v>
          </cell>
          <cell r="G697" t="str">
            <v>SanFrancisco</v>
          </cell>
          <cell r="H697" t="str">
            <v>SantaClara</v>
          </cell>
          <cell r="J697">
            <v>575</v>
          </cell>
          <cell r="K697" t="str">
            <v>K</v>
          </cell>
          <cell r="L697" t="str">
            <v>5</v>
          </cell>
          <cell r="N697" t="str">
            <v>Site_Based</v>
          </cell>
          <cell r="O697" t="str">
            <v>Conversion</v>
          </cell>
          <cell r="P697" t="str">
            <v>Locally</v>
          </cell>
          <cell r="Q697">
            <v>39685</v>
          </cell>
        </row>
        <row r="698">
          <cell r="A698">
            <v>56415</v>
          </cell>
          <cell r="B698" t="str">
            <v>Forest Hill Elementary</v>
          </cell>
          <cell r="C698" t="str">
            <v>43693936046577</v>
          </cell>
          <cell r="D698" t="str">
            <v>997</v>
          </cell>
          <cell r="E698" t="str">
            <v>P-Prospect Member</v>
          </cell>
          <cell r="F698" t="str">
            <v>Campbell Union Elementary</v>
          </cell>
          <cell r="G698" t="str">
            <v>SanFrancisco</v>
          </cell>
          <cell r="H698" t="str">
            <v>SantaClara</v>
          </cell>
          <cell r="J698">
            <v>600</v>
          </cell>
          <cell r="K698" t="str">
            <v>K</v>
          </cell>
          <cell r="L698" t="str">
            <v>5</v>
          </cell>
          <cell r="N698" t="str">
            <v>Site_Based</v>
          </cell>
          <cell r="O698" t="str">
            <v>Conversion</v>
          </cell>
          <cell r="P698" t="str">
            <v>Locally</v>
          </cell>
          <cell r="Q698">
            <v>39685</v>
          </cell>
        </row>
        <row r="699">
          <cell r="A699">
            <v>56416</v>
          </cell>
          <cell r="B699" t="str">
            <v>Blackford Elementary</v>
          </cell>
          <cell r="C699" t="str">
            <v>43693936046510</v>
          </cell>
          <cell r="D699" t="str">
            <v>993</v>
          </cell>
          <cell r="E699" t="str">
            <v>P-Prospect Member</v>
          </cell>
          <cell r="F699" t="str">
            <v>Campbell Union Elementary</v>
          </cell>
          <cell r="G699" t="str">
            <v>SanFrancisco</v>
          </cell>
          <cell r="H699" t="str">
            <v>SantaClara</v>
          </cell>
          <cell r="J699">
            <v>623</v>
          </cell>
          <cell r="K699" t="str">
            <v>K</v>
          </cell>
          <cell r="L699" t="str">
            <v>5</v>
          </cell>
          <cell r="N699" t="str">
            <v>Site_Based</v>
          </cell>
          <cell r="O699" t="str">
            <v>Conversion</v>
          </cell>
          <cell r="P699" t="str">
            <v>Locally</v>
          </cell>
          <cell r="Q699">
            <v>39685</v>
          </cell>
        </row>
        <row r="700">
          <cell r="A700">
            <v>56417</v>
          </cell>
          <cell r="B700" t="str">
            <v>Magnolia Science Academy #4 - Venice</v>
          </cell>
          <cell r="C700" t="str">
            <v>19647330117622</v>
          </cell>
          <cell r="D700" t="str">
            <v>986</v>
          </cell>
          <cell r="E700" t="str">
            <v>A-Active Member</v>
          </cell>
          <cell r="F700" t="str">
            <v>Los Angeles Unified</v>
          </cell>
          <cell r="G700" t="str">
            <v>Los_Angeles</v>
          </cell>
          <cell r="H700" t="str">
            <v>LosAngeles</v>
          </cell>
          <cell r="J700">
            <v>105</v>
          </cell>
          <cell r="K700" t="str">
            <v>6</v>
          </cell>
          <cell r="L700" t="str">
            <v>7</v>
          </cell>
          <cell r="N700" t="str">
            <v>Site_Based</v>
          </cell>
          <cell r="O700" t="str">
            <v>Startup</v>
          </cell>
          <cell r="P700" t="str">
            <v>Direct</v>
          </cell>
          <cell r="Q700">
            <v>39700</v>
          </cell>
        </row>
        <row r="701">
          <cell r="A701">
            <v>56418</v>
          </cell>
          <cell r="B701" t="str">
            <v>Magnolia Science Academy #5 -  Hollywood</v>
          </cell>
          <cell r="C701" t="str">
            <v>19647330117630</v>
          </cell>
          <cell r="D701" t="str">
            <v>987</v>
          </cell>
          <cell r="E701" t="str">
            <v>A-Active Member</v>
          </cell>
          <cell r="F701" t="str">
            <v>Los Angeles Unified</v>
          </cell>
          <cell r="G701" t="str">
            <v>Los_Angeles</v>
          </cell>
          <cell r="H701" t="str">
            <v>LosAngeles</v>
          </cell>
          <cell r="J701">
            <v>158</v>
          </cell>
          <cell r="K701" t="str">
            <v>6</v>
          </cell>
          <cell r="L701" t="str">
            <v>8</v>
          </cell>
          <cell r="N701" t="str">
            <v>Site_Based</v>
          </cell>
          <cell r="O701" t="str">
            <v>Startup</v>
          </cell>
          <cell r="P701" t="str">
            <v>Direct</v>
          </cell>
          <cell r="Q701">
            <v>39700</v>
          </cell>
        </row>
        <row r="702">
          <cell r="A702">
            <v>56419</v>
          </cell>
          <cell r="B702" t="str">
            <v>Magnolia Science Academy #6 - Palms</v>
          </cell>
          <cell r="C702" t="str">
            <v>19647330117648</v>
          </cell>
          <cell r="D702" t="str">
            <v>988</v>
          </cell>
          <cell r="E702" t="str">
            <v>A-Active Member</v>
          </cell>
          <cell r="F702" t="str">
            <v>Los Angeles Unified</v>
          </cell>
          <cell r="G702" t="str">
            <v>Los_Angeles</v>
          </cell>
          <cell r="H702" t="str">
            <v>LosAngeles</v>
          </cell>
          <cell r="J702">
            <v>168</v>
          </cell>
          <cell r="K702" t="str">
            <v>6</v>
          </cell>
          <cell r="L702" t="str">
            <v>7</v>
          </cell>
          <cell r="N702" t="str">
            <v>Site_Based</v>
          </cell>
          <cell r="O702" t="str">
            <v>Startup</v>
          </cell>
          <cell r="P702" t="str">
            <v>Direct</v>
          </cell>
          <cell r="Q702">
            <v>40065</v>
          </cell>
        </row>
        <row r="703">
          <cell r="A703">
            <v>56420</v>
          </cell>
          <cell r="B703" t="str">
            <v>Magnolia Science Academy #7 - Van Nuys</v>
          </cell>
          <cell r="C703" t="str">
            <v>19647330117655</v>
          </cell>
          <cell r="D703" t="str">
            <v>989</v>
          </cell>
          <cell r="E703" t="str">
            <v>A-Active Member</v>
          </cell>
          <cell r="F703" t="str">
            <v>Los Angeles Unified</v>
          </cell>
          <cell r="G703" t="str">
            <v>Los_Angeles</v>
          </cell>
          <cell r="H703" t="str">
            <v>LosAngeles</v>
          </cell>
          <cell r="J703">
            <v>99</v>
          </cell>
          <cell r="K703" t="str">
            <v>K</v>
          </cell>
          <cell r="L703" t="str">
            <v>5</v>
          </cell>
          <cell r="N703" t="str">
            <v>Site_Based</v>
          </cell>
          <cell r="O703" t="str">
            <v>Startup</v>
          </cell>
          <cell r="P703" t="str">
            <v>Direct</v>
          </cell>
          <cell r="Q703">
            <v>40427</v>
          </cell>
        </row>
        <row r="704">
          <cell r="A704">
            <v>56425</v>
          </cell>
          <cell r="B704" t="str">
            <v>Paramount Bard Academy</v>
          </cell>
          <cell r="C704" t="str">
            <v>15101570119669</v>
          </cell>
          <cell r="D704" t="str">
            <v>1078</v>
          </cell>
          <cell r="E704" t="str">
            <v>A-Active Member</v>
          </cell>
          <cell r="F704" t="str">
            <v>Kern County Office of Education</v>
          </cell>
          <cell r="G704" t="str">
            <v>Los_Angeles</v>
          </cell>
          <cell r="H704" t="str">
            <v>Kern</v>
          </cell>
          <cell r="J704">
            <v>180</v>
          </cell>
          <cell r="K704" t="str">
            <v>6</v>
          </cell>
          <cell r="L704" t="str">
            <v>9</v>
          </cell>
          <cell r="N704" t="str">
            <v>Site_Based</v>
          </cell>
          <cell r="O704" t="str">
            <v>Startup</v>
          </cell>
          <cell r="P704" t="str">
            <v>Direct</v>
          </cell>
          <cell r="Q704">
            <v>40028</v>
          </cell>
        </row>
        <row r="705">
          <cell r="A705">
            <v>56436</v>
          </cell>
          <cell r="B705" t="str">
            <v>Visalia Technical Education Center (VTech)</v>
          </cell>
          <cell r="C705" t="str">
            <v>54722560120659</v>
          </cell>
          <cell r="D705" t="str">
            <v>1128</v>
          </cell>
          <cell r="E705" t="str">
            <v>A-Active Member</v>
          </cell>
          <cell r="F705" t="str">
            <v>Visalia Unified School District</v>
          </cell>
          <cell r="G705" t="str">
            <v>Fresno</v>
          </cell>
          <cell r="H705" t="str">
            <v>Tulare</v>
          </cell>
          <cell r="J705">
            <v>51</v>
          </cell>
          <cell r="K705" t="str">
            <v>9</v>
          </cell>
          <cell r="L705" t="str">
            <v>12</v>
          </cell>
          <cell r="N705" t="str">
            <v>Site_Based</v>
          </cell>
          <cell r="O705" t="str">
            <v>Startup</v>
          </cell>
          <cell r="P705" t="str">
            <v>Locally</v>
          </cell>
          <cell r="Q705">
            <v>40404</v>
          </cell>
        </row>
        <row r="706">
          <cell r="A706">
            <v>56443</v>
          </cell>
          <cell r="B706" t="str">
            <v>Ceiba College Preparatory Academy</v>
          </cell>
          <cell r="C706" t="str">
            <v>44697990117804</v>
          </cell>
          <cell r="D706" t="str">
            <v>1004</v>
          </cell>
          <cell r="E706" t="str">
            <v>A-Active Member</v>
          </cell>
          <cell r="F706" t="str">
            <v>Pajaro Valley Unified School District</v>
          </cell>
          <cell r="G706" t="str">
            <v>SanFrancisco</v>
          </cell>
          <cell r="H706" t="str">
            <v>SantaCruz</v>
          </cell>
          <cell r="J706">
            <v>200</v>
          </cell>
          <cell r="K706" t="str">
            <v>6</v>
          </cell>
          <cell r="L706" t="str">
            <v>8</v>
          </cell>
          <cell r="N706" t="str">
            <v>Site_Based</v>
          </cell>
          <cell r="O706" t="str">
            <v>Startup</v>
          </cell>
          <cell r="P706" t="str">
            <v>Direct</v>
          </cell>
          <cell r="Q706">
            <v>39671</v>
          </cell>
        </row>
        <row r="707">
          <cell r="A707">
            <v>56446</v>
          </cell>
          <cell r="B707" t="str">
            <v>Crossroads Trade Tech Charter School</v>
          </cell>
          <cell r="C707" t="str">
            <v>16638750118331</v>
          </cell>
          <cell r="D707" t="str">
            <v>992</v>
          </cell>
          <cell r="E707" t="str">
            <v>A-Active Member</v>
          </cell>
          <cell r="F707" t="str">
            <v>Armona Union Elementary</v>
          </cell>
          <cell r="G707" t="str">
            <v>Fresno</v>
          </cell>
          <cell r="H707" t="str">
            <v>Kings</v>
          </cell>
          <cell r="J707">
            <v>25</v>
          </cell>
          <cell r="K707" t="str">
            <v>9</v>
          </cell>
          <cell r="L707" t="str">
            <v>12</v>
          </cell>
          <cell r="N707" t="str">
            <v>Ind_Study</v>
          </cell>
          <cell r="O707" t="str">
            <v>Startup</v>
          </cell>
          <cell r="P707" t="str">
            <v>Locally</v>
          </cell>
          <cell r="Q707">
            <v>40026</v>
          </cell>
        </row>
        <row r="708">
          <cell r="A708">
            <v>57098</v>
          </cell>
          <cell r="B708" t="str">
            <v>Forest Ranch Charter School</v>
          </cell>
          <cell r="C708" t="str">
            <v>04614240118042</v>
          </cell>
          <cell r="D708" t="str">
            <v>1019</v>
          </cell>
          <cell r="E708" t="str">
            <v>A-Active Member</v>
          </cell>
          <cell r="F708" t="str">
            <v>Chico Unified</v>
          </cell>
          <cell r="G708" t="str">
            <v>Sacramento</v>
          </cell>
          <cell r="H708" t="str">
            <v>Butte</v>
          </cell>
          <cell r="J708">
            <v>80</v>
          </cell>
          <cell r="K708" t="str">
            <v>K</v>
          </cell>
          <cell r="L708" t="str">
            <v>6</v>
          </cell>
          <cell r="N708" t="str">
            <v>Site_Based</v>
          </cell>
          <cell r="O708" t="str">
            <v>Startup</v>
          </cell>
          <cell r="P708" t="str">
            <v>Direct</v>
          </cell>
          <cell r="Q708">
            <v>39692</v>
          </cell>
        </row>
        <row r="709">
          <cell r="A709">
            <v>57166</v>
          </cell>
          <cell r="B709" t="str">
            <v>San Diego Neighborhood Homeschools</v>
          </cell>
          <cell r="C709" t="str">
            <v>37682130119560</v>
          </cell>
          <cell r="D709" t="str">
            <v>1077</v>
          </cell>
          <cell r="E709" t="str">
            <v>P-Prospect Member</v>
          </cell>
          <cell r="F709" t="str">
            <v>Mountain Empire Unified</v>
          </cell>
          <cell r="G709" t="str">
            <v>SanDiego</v>
          </cell>
          <cell r="H709" t="str">
            <v>SanDiego</v>
          </cell>
          <cell r="J709">
            <v>20</v>
          </cell>
          <cell r="K709" t="str">
            <v>K</v>
          </cell>
          <cell r="L709" t="str">
            <v>12</v>
          </cell>
          <cell r="N709" t="str">
            <v>Ind_Study</v>
          </cell>
          <cell r="O709" t="str">
            <v>Startup</v>
          </cell>
          <cell r="P709" t="str">
            <v>Direct</v>
          </cell>
          <cell r="Q709">
            <v>40057</v>
          </cell>
        </row>
        <row r="710">
          <cell r="A710">
            <v>57219</v>
          </cell>
          <cell r="B710" t="str">
            <v>New Jerusalem School</v>
          </cell>
          <cell r="C710" t="str">
            <v>39686270117796</v>
          </cell>
          <cell r="D710" t="str">
            <v>1003</v>
          </cell>
          <cell r="E710" t="str">
            <v>P-Prospect Member</v>
          </cell>
          <cell r="F710" t="str">
            <v>New Jerusalem Elementary</v>
          </cell>
          <cell r="G710" t="str">
            <v>Sacramento</v>
          </cell>
          <cell r="H710" t="str">
            <v>SanJoaquin</v>
          </cell>
          <cell r="J710">
            <v>263</v>
          </cell>
          <cell r="K710" t="str">
            <v>K</v>
          </cell>
          <cell r="L710" t="str">
            <v>8</v>
          </cell>
          <cell r="N710" t="str">
            <v>Ind_Study</v>
          </cell>
          <cell r="O710" t="str">
            <v>Startup</v>
          </cell>
          <cell r="P710" t="str">
            <v>Direct</v>
          </cell>
          <cell r="Q710">
            <v>39692</v>
          </cell>
        </row>
        <row r="711">
          <cell r="A711">
            <v>57222</v>
          </cell>
          <cell r="B711" t="str">
            <v>Clovis OnLine School</v>
          </cell>
          <cell r="C711" t="str">
            <v>10621170118018</v>
          </cell>
          <cell r="D711" t="str">
            <v>1006</v>
          </cell>
          <cell r="E711" t="str">
            <v>A-Active Member</v>
          </cell>
          <cell r="F711" t="str">
            <v>Clovis Unified</v>
          </cell>
          <cell r="G711" t="str">
            <v>Fresno</v>
          </cell>
          <cell r="H711" t="str">
            <v>Fresno</v>
          </cell>
          <cell r="J711">
            <v>75</v>
          </cell>
          <cell r="K711" t="str">
            <v>9</v>
          </cell>
          <cell r="L711" t="str">
            <v>10</v>
          </cell>
          <cell r="N711" t="str">
            <v>Ind_Study</v>
          </cell>
          <cell r="O711" t="str">
            <v>Startup</v>
          </cell>
          <cell r="P711" t="str">
            <v>Locally</v>
          </cell>
          <cell r="Q711">
            <v>40049</v>
          </cell>
        </row>
        <row r="712">
          <cell r="A712">
            <v>57224</v>
          </cell>
          <cell r="B712" t="str">
            <v>Para Los Ninos Charter Middle School</v>
          </cell>
          <cell r="C712" t="str">
            <v>19647330117846</v>
          </cell>
          <cell r="D712" t="str">
            <v>1007</v>
          </cell>
          <cell r="E712" t="str">
            <v>A-Active Member</v>
          </cell>
          <cell r="F712" t="str">
            <v>Los Angeles Unified</v>
          </cell>
          <cell r="G712" t="str">
            <v>Los_Angeles</v>
          </cell>
          <cell r="H712" t="str">
            <v>LosAngeles</v>
          </cell>
          <cell r="J712">
            <v>150</v>
          </cell>
          <cell r="K712" t="str">
            <v>6</v>
          </cell>
          <cell r="L712" t="str">
            <v>6</v>
          </cell>
          <cell r="N712" t="str">
            <v>Site_Based</v>
          </cell>
          <cell r="O712" t="str">
            <v>Startup</v>
          </cell>
          <cell r="P712" t="str">
            <v>Direct</v>
          </cell>
          <cell r="Q712">
            <v>39692</v>
          </cell>
        </row>
        <row r="713">
          <cell r="A713">
            <v>57226</v>
          </cell>
          <cell r="B713" t="str">
            <v>Urban Discovery Academy School</v>
          </cell>
          <cell r="C713" t="str">
            <v>37683380118000</v>
          </cell>
          <cell r="D713" t="str">
            <v>1008</v>
          </cell>
          <cell r="E713" t="str">
            <v>X-Declined Membership</v>
          </cell>
          <cell r="F713" t="str">
            <v>San Diego Unified</v>
          </cell>
          <cell r="G713" t="str">
            <v>SanDiego</v>
          </cell>
          <cell r="H713" t="str">
            <v>SanDiego</v>
          </cell>
          <cell r="J713">
            <v>197</v>
          </cell>
          <cell r="K713" t="str">
            <v>K</v>
          </cell>
          <cell r="L713" t="str">
            <v>7</v>
          </cell>
          <cell r="N713" t="str">
            <v>Site_Based</v>
          </cell>
          <cell r="O713" t="str">
            <v>Startup</v>
          </cell>
          <cell r="P713" t="str">
            <v>Direct</v>
          </cell>
          <cell r="Q713">
            <v>39693</v>
          </cell>
        </row>
        <row r="714">
          <cell r="A714">
            <v>57231</v>
          </cell>
          <cell r="B714" t="str">
            <v>Insight School of California - North Bay</v>
          </cell>
          <cell r="C714" t="str">
            <v>49753580117986</v>
          </cell>
          <cell r="D714" t="str">
            <v>1011</v>
          </cell>
          <cell r="E714" t="str">
            <v>A-Active Member</v>
          </cell>
          <cell r="F714" t="str">
            <v>Windsor Unified</v>
          </cell>
          <cell r="G714" t="str">
            <v>SanFrancisco</v>
          </cell>
          <cell r="H714" t="str">
            <v>Sonoma</v>
          </cell>
          <cell r="J714">
            <v>300</v>
          </cell>
          <cell r="K714" t="str">
            <v>9</v>
          </cell>
          <cell r="L714" t="str">
            <v>12</v>
          </cell>
          <cell r="N714" t="str">
            <v>Ind_Study</v>
          </cell>
          <cell r="O714" t="str">
            <v>Startup</v>
          </cell>
          <cell r="P714" t="str">
            <v>Direct</v>
          </cell>
          <cell r="Q714">
            <v>39685</v>
          </cell>
        </row>
        <row r="715">
          <cell r="A715">
            <v>57232</v>
          </cell>
          <cell r="B715" t="str">
            <v>YouthBuild Charter School of California 1</v>
          </cell>
          <cell r="C715" t="str">
            <v>14101400117994</v>
          </cell>
          <cell r="D715" t="str">
            <v>1012</v>
          </cell>
          <cell r="E715" t="str">
            <v>A-Active Member</v>
          </cell>
          <cell r="F715" t="str">
            <v>Inyo County Office of Education</v>
          </cell>
          <cell r="G715" t="str">
            <v>Fresno</v>
          </cell>
          <cell r="H715" t="str">
            <v>Inyo</v>
          </cell>
          <cell r="J715">
            <v>215</v>
          </cell>
          <cell r="K715" t="str">
            <v>9</v>
          </cell>
          <cell r="L715" t="str">
            <v>12</v>
          </cell>
          <cell r="N715" t="str">
            <v>Site_Based</v>
          </cell>
          <cell r="O715" t="str">
            <v>Startup</v>
          </cell>
          <cell r="P715" t="str">
            <v>Locally</v>
          </cell>
          <cell r="Q715">
            <v>39630</v>
          </cell>
        </row>
        <row r="716">
          <cell r="A716">
            <v>57234</v>
          </cell>
          <cell r="B716" t="str">
            <v>Workforce Investment Act Charter School</v>
          </cell>
          <cell r="C716" t="str">
            <v>09100900118117</v>
          </cell>
          <cell r="D716" t="str">
            <v>1013</v>
          </cell>
          <cell r="E716" t="str">
            <v>P-Prospect Member</v>
          </cell>
          <cell r="F716" t="str">
            <v>El Dorado County Office of Education</v>
          </cell>
          <cell r="G716" t="str">
            <v>Sacramento</v>
          </cell>
          <cell r="H716" t="str">
            <v>ElDorado</v>
          </cell>
          <cell r="J716">
            <v>0</v>
          </cell>
          <cell r="N716" t="str">
            <v>Site_Based</v>
          </cell>
          <cell r="O716" t="str">
            <v>Startup</v>
          </cell>
          <cell r="P716" t="str">
            <v>Direct</v>
          </cell>
          <cell r="Q716">
            <v>40036</v>
          </cell>
        </row>
        <row r="717">
          <cell r="A717">
            <v>57235</v>
          </cell>
          <cell r="B717" t="str">
            <v>King/Chavez Community High School</v>
          </cell>
          <cell r="C717" t="str">
            <v>37683380118851</v>
          </cell>
          <cell r="D717" t="str">
            <v>1015</v>
          </cell>
          <cell r="E717" t="str">
            <v>A-Active Member</v>
          </cell>
          <cell r="F717" t="str">
            <v>SDUSD
</v>
          </cell>
          <cell r="G717" t="str">
            <v>SanDiego</v>
          </cell>
          <cell r="H717" t="str">
            <v>SanDiego</v>
          </cell>
          <cell r="J717">
            <v>220</v>
          </cell>
          <cell r="K717" t="str">
            <v>9</v>
          </cell>
          <cell r="L717" t="str">
            <v>9</v>
          </cell>
          <cell r="N717" t="str">
            <v>Site_Based</v>
          </cell>
          <cell r="O717" t="str">
            <v>Startup</v>
          </cell>
          <cell r="P717" t="str">
            <v>Direct</v>
          </cell>
          <cell r="Q717">
            <v>40042</v>
          </cell>
        </row>
        <row r="718">
          <cell r="A718">
            <v>57240</v>
          </cell>
          <cell r="B718" t="str">
            <v>Juan Bautista daAnza</v>
          </cell>
          <cell r="C718" t="str">
            <v>37679830117887</v>
          </cell>
          <cell r="D718" t="str">
            <v>1021</v>
          </cell>
          <cell r="E718" t="str">
            <v>P-Prospect Member</v>
          </cell>
          <cell r="F718" t="str">
            <v>Borrego Springs Unified</v>
          </cell>
          <cell r="G718" t="str">
            <v>SanDiego</v>
          </cell>
          <cell r="H718" t="str">
            <v>SanDiego</v>
          </cell>
          <cell r="J718">
            <v>200</v>
          </cell>
          <cell r="K718" t="str">
            <v>7</v>
          </cell>
          <cell r="L718" t="str">
            <v>12</v>
          </cell>
          <cell r="N718" t="str">
            <v>Site_Based</v>
          </cell>
          <cell r="O718" t="str">
            <v>Startup</v>
          </cell>
          <cell r="P718" t="str">
            <v>Direct</v>
          </cell>
          <cell r="Q718">
            <v>39700</v>
          </cell>
        </row>
        <row r="719">
          <cell r="A719">
            <v>57242</v>
          </cell>
          <cell r="B719" t="str">
            <v>Millsmont Secondary</v>
          </cell>
          <cell r="C719" t="str">
            <v>01612590118224</v>
          </cell>
          <cell r="D719" t="str">
            <v>1023</v>
          </cell>
          <cell r="E719" t="str">
            <v>A-Active Member</v>
          </cell>
          <cell r="F719" t="str">
            <v>Oakland Unified</v>
          </cell>
          <cell r="G719" t="str">
            <v>SanFrancisco</v>
          </cell>
          <cell r="H719" t="str">
            <v>Alameda</v>
          </cell>
          <cell r="J719">
            <v>269</v>
          </cell>
          <cell r="K719" t="str">
            <v>6</v>
          </cell>
          <cell r="L719" t="str">
            <v>10</v>
          </cell>
          <cell r="N719" t="str">
            <v>Site_Based</v>
          </cell>
          <cell r="O719" t="str">
            <v>Startup</v>
          </cell>
          <cell r="P719" t="str">
            <v>Direct</v>
          </cell>
          <cell r="Q719">
            <v>39665</v>
          </cell>
        </row>
        <row r="720">
          <cell r="A720">
            <v>57243</v>
          </cell>
          <cell r="B720" t="str">
            <v>Five Keys Independence High School</v>
          </cell>
          <cell r="C720" t="str">
            <v>38684780118141</v>
          </cell>
          <cell r="D720" t="str">
            <v>1028</v>
          </cell>
          <cell r="E720" t="str">
            <v>A-Active Member</v>
          </cell>
          <cell r="F720" t="str">
            <v>San Francisco Unified</v>
          </cell>
          <cell r="G720" t="str">
            <v>SanFrancisco</v>
          </cell>
          <cell r="H720" t="str">
            <v>SanFrancisco</v>
          </cell>
          <cell r="J720">
            <v>50</v>
          </cell>
          <cell r="K720" t="str">
            <v>9</v>
          </cell>
          <cell r="L720" t="str">
            <v>12</v>
          </cell>
          <cell r="N720" t="str">
            <v>Ind_Study</v>
          </cell>
          <cell r="O720" t="str">
            <v>Startup</v>
          </cell>
          <cell r="P720" t="str">
            <v>Direct</v>
          </cell>
          <cell r="Q720">
            <v>39692</v>
          </cell>
        </row>
        <row r="721">
          <cell r="A721">
            <v>57244</v>
          </cell>
          <cell r="B721" t="str">
            <v>Five Keys Adult School</v>
          </cell>
          <cell r="C721" t="str">
            <v>38684780118133</v>
          </cell>
          <cell r="D721" t="str">
            <v>1029</v>
          </cell>
          <cell r="E721" t="str">
            <v>A-Active Member</v>
          </cell>
          <cell r="F721" t="str">
            <v>San Francisco Unified</v>
          </cell>
          <cell r="G721" t="str">
            <v>SanFrancisco</v>
          </cell>
          <cell r="H721" t="str">
            <v>SanFrancisco</v>
          </cell>
          <cell r="J721">
            <v>85</v>
          </cell>
          <cell r="K721" t="str">
            <v>9</v>
          </cell>
          <cell r="L721" t="str">
            <v>12</v>
          </cell>
          <cell r="N721" t="str">
            <v>Site_Based</v>
          </cell>
          <cell r="O721" t="str">
            <v>Startup</v>
          </cell>
          <cell r="P721" t="str">
            <v>Direct</v>
          </cell>
          <cell r="Q721">
            <v>39692</v>
          </cell>
        </row>
        <row r="722">
          <cell r="A722">
            <v>57245</v>
          </cell>
          <cell r="B722" t="str">
            <v>Ballington Academy for the Arts and Sciences</v>
          </cell>
          <cell r="C722" t="str">
            <v>13631230118455</v>
          </cell>
          <cell r="D722" t="str">
            <v>1030</v>
          </cell>
          <cell r="E722" t="str">
            <v>A-Active Member</v>
          </cell>
          <cell r="F722" t="str">
            <v>El Centro Elementary</v>
          </cell>
          <cell r="G722" t="str">
            <v>SanDiego</v>
          </cell>
          <cell r="H722" t="str">
            <v>Imperial</v>
          </cell>
          <cell r="J722">
            <v>100</v>
          </cell>
          <cell r="K722" t="str">
            <v>K</v>
          </cell>
          <cell r="L722" t="str">
            <v>3</v>
          </cell>
          <cell r="N722" t="str">
            <v>Site_Based</v>
          </cell>
          <cell r="O722" t="str">
            <v>Startup</v>
          </cell>
          <cell r="P722" t="str">
            <v>Direct</v>
          </cell>
          <cell r="Q722">
            <v>40064</v>
          </cell>
        </row>
        <row r="723">
          <cell r="A723">
            <v>57248</v>
          </cell>
          <cell r="B723" t="str">
            <v>Ravendale-Termo Charter School</v>
          </cell>
          <cell r="C723" t="str">
            <v>18641620118067</v>
          </cell>
          <cell r="D723" t="str">
            <v>1032</v>
          </cell>
          <cell r="E723" t="str">
            <v>A-Active Member</v>
          </cell>
          <cell r="F723" t="str">
            <v>Ravendale-Termo Elementary</v>
          </cell>
          <cell r="G723" t="str">
            <v>Sacramento</v>
          </cell>
          <cell r="H723" t="str">
            <v>Lassen</v>
          </cell>
          <cell r="J723">
            <v>7</v>
          </cell>
          <cell r="K723" t="str">
            <v>K</v>
          </cell>
          <cell r="L723" t="str">
            <v>12</v>
          </cell>
          <cell r="N723" t="str">
            <v>Combination</v>
          </cell>
          <cell r="O723" t="str">
            <v>Startup</v>
          </cell>
          <cell r="P723" t="str">
            <v>Locally</v>
          </cell>
          <cell r="Q723">
            <v>39692</v>
          </cell>
        </row>
        <row r="724">
          <cell r="A724">
            <v>57251</v>
          </cell>
          <cell r="B724" t="str">
            <v>LaVerne Elementary Preparatory Academy (LEPA)</v>
          </cell>
          <cell r="C724" t="str">
            <v>36750440118059</v>
          </cell>
          <cell r="D724" t="str">
            <v>1034</v>
          </cell>
          <cell r="E724" t="str">
            <v>A-Active Member</v>
          </cell>
          <cell r="F724" t="str">
            <v>Hesperia Unified</v>
          </cell>
          <cell r="G724" t="str">
            <v>Inland_Empire</v>
          </cell>
          <cell r="H724" t="str">
            <v>SanBernardino</v>
          </cell>
          <cell r="J724">
            <v>100</v>
          </cell>
          <cell r="K724" t="str">
            <v>K</v>
          </cell>
          <cell r="L724" t="str">
            <v>6</v>
          </cell>
          <cell r="N724" t="str">
            <v>Site_Based</v>
          </cell>
          <cell r="O724" t="str">
            <v>Startup</v>
          </cell>
          <cell r="P724" t="str">
            <v>Direct</v>
          </cell>
          <cell r="Q724">
            <v>39671</v>
          </cell>
        </row>
        <row r="725">
          <cell r="A725">
            <v>57252</v>
          </cell>
          <cell r="B725" t="str">
            <v>Frederick Douglass Academy Elementary School</v>
          </cell>
          <cell r="C725" t="str">
            <v>19647330117952</v>
          </cell>
          <cell r="D725" t="str">
            <v>1037</v>
          </cell>
          <cell r="E725" t="str">
            <v>A-Active Member</v>
          </cell>
          <cell r="F725" t="str">
            <v>Los Angeles Unified</v>
          </cell>
          <cell r="G725" t="str">
            <v>Los_Angeles</v>
          </cell>
          <cell r="H725" t="str">
            <v>LosAngeles</v>
          </cell>
          <cell r="J725">
            <v>95</v>
          </cell>
          <cell r="K725" t="str">
            <v>K</v>
          </cell>
          <cell r="L725" t="str">
            <v>1</v>
          </cell>
          <cell r="N725" t="str">
            <v>Site_Based</v>
          </cell>
          <cell r="O725" t="str">
            <v>Startup</v>
          </cell>
          <cell r="P725" t="str">
            <v>Direct</v>
          </cell>
          <cell r="Q725">
            <v>39692</v>
          </cell>
        </row>
        <row r="726">
          <cell r="A726">
            <v>57253</v>
          </cell>
          <cell r="B726" t="str">
            <v>Lou Dantzler Preperatory Elementary School</v>
          </cell>
          <cell r="C726" t="str">
            <v>19647330117945</v>
          </cell>
          <cell r="D726" t="str">
            <v>1038</v>
          </cell>
          <cell r="E726" t="str">
            <v>A-Active Member</v>
          </cell>
          <cell r="F726" t="str">
            <v>Los Angeles Unified
</v>
          </cell>
          <cell r="G726" t="str">
            <v>Los_Angeles</v>
          </cell>
          <cell r="H726" t="str">
            <v>LosAngeles</v>
          </cell>
          <cell r="J726">
            <v>95</v>
          </cell>
          <cell r="K726" t="str">
            <v>K</v>
          </cell>
          <cell r="L726" t="str">
            <v>1</v>
          </cell>
          <cell r="N726" t="str">
            <v>Site_Based</v>
          </cell>
          <cell r="O726" t="str">
            <v>Startup</v>
          </cell>
          <cell r="P726" t="str">
            <v>Direct</v>
          </cell>
          <cell r="Q726">
            <v>39692</v>
          </cell>
        </row>
        <row r="727">
          <cell r="A727">
            <v>57254</v>
          </cell>
          <cell r="B727" t="str">
            <v>ICEF Vista Elementary Academy</v>
          </cell>
          <cell r="C727" t="str">
            <v>19647330117937</v>
          </cell>
          <cell r="D727" t="str">
            <v>1039</v>
          </cell>
          <cell r="E727" t="str">
            <v>A-Active Member</v>
          </cell>
          <cell r="F727" t="str">
            <v>Los Angeles Unified</v>
          </cell>
          <cell r="G727" t="str">
            <v>Los_Angeles</v>
          </cell>
          <cell r="H727" t="str">
            <v>LosAngeles</v>
          </cell>
          <cell r="J727">
            <v>255</v>
          </cell>
          <cell r="K727" t="str">
            <v>K</v>
          </cell>
          <cell r="L727" t="str">
            <v>5</v>
          </cell>
          <cell r="N727" t="str">
            <v>Site_Based</v>
          </cell>
          <cell r="O727" t="str">
            <v>Startup</v>
          </cell>
          <cell r="P727" t="str">
            <v>Direct</v>
          </cell>
          <cell r="Q727">
            <v>39692</v>
          </cell>
        </row>
        <row r="728">
          <cell r="A728">
            <v>57255</v>
          </cell>
          <cell r="B728" t="str">
            <v>Larchmont Charter School, West Hollywood</v>
          </cell>
          <cell r="C728" t="str">
            <v>19647330117929</v>
          </cell>
          <cell r="D728" t="str">
            <v>1040</v>
          </cell>
          <cell r="E728" t="str">
            <v>A-Active Member</v>
          </cell>
          <cell r="F728" t="str">
            <v>Los Angeles Unified</v>
          </cell>
          <cell r="G728" t="str">
            <v>Los_Angeles</v>
          </cell>
          <cell r="H728" t="str">
            <v>LosAngeles</v>
          </cell>
          <cell r="J728">
            <v>176</v>
          </cell>
          <cell r="K728" t="str">
            <v>K</v>
          </cell>
          <cell r="L728" t="str">
            <v>3</v>
          </cell>
          <cell r="N728" t="str">
            <v>Site_Based</v>
          </cell>
          <cell r="O728" t="str">
            <v>Startup</v>
          </cell>
          <cell r="P728" t="str">
            <v>Direct</v>
          </cell>
          <cell r="Q728">
            <v>39692</v>
          </cell>
        </row>
        <row r="729">
          <cell r="A729">
            <v>57256</v>
          </cell>
          <cell r="B729" t="str">
            <v>Colfax Charter Elementary School</v>
          </cell>
          <cell r="C729" t="str">
            <v>19647336016562</v>
          </cell>
          <cell r="D729" t="str">
            <v>1041</v>
          </cell>
          <cell r="E729" t="str">
            <v>P-Prospect Member</v>
          </cell>
          <cell r="F729" t="str">
            <v>Los Angeles Unified</v>
          </cell>
          <cell r="G729" t="str">
            <v>Los_Angeles</v>
          </cell>
          <cell r="H729" t="str">
            <v>LosAngeles</v>
          </cell>
          <cell r="J729">
            <v>557</v>
          </cell>
          <cell r="K729" t="str">
            <v>K</v>
          </cell>
          <cell r="L729" t="str">
            <v>5</v>
          </cell>
          <cell r="N729" t="str">
            <v>Site_Based</v>
          </cell>
          <cell r="O729" t="str">
            <v>Conversion</v>
          </cell>
          <cell r="P729" t="str">
            <v>Locally</v>
          </cell>
          <cell r="Q729">
            <v>39694</v>
          </cell>
        </row>
        <row r="730">
          <cell r="A730">
            <v>57258</v>
          </cell>
          <cell r="B730" t="str">
            <v>Educational Outreach Academy</v>
          </cell>
          <cell r="C730" t="str">
            <v>52716390118026</v>
          </cell>
          <cell r="D730" t="str">
            <v>1043</v>
          </cell>
          <cell r="E730" t="str">
            <v>P-Prospect Member</v>
          </cell>
          <cell r="F730" t="str">
            <v>Red Bluff Joint Union High</v>
          </cell>
          <cell r="G730" t="str">
            <v>Sacramento</v>
          </cell>
          <cell r="H730" t="str">
            <v>Tehama</v>
          </cell>
          <cell r="J730">
            <v>50</v>
          </cell>
          <cell r="K730" t="str">
            <v>9</v>
          </cell>
          <cell r="L730" t="str">
            <v>12</v>
          </cell>
          <cell r="N730" t="str">
            <v>Combination</v>
          </cell>
          <cell r="O730" t="str">
            <v>Startup</v>
          </cell>
          <cell r="P730" t="str">
            <v>Direct</v>
          </cell>
          <cell r="Q730">
            <v>39706</v>
          </cell>
        </row>
        <row r="731">
          <cell r="A731">
            <v>57260</v>
          </cell>
          <cell r="B731" t="str">
            <v>Huntington Park Charter School</v>
          </cell>
          <cell r="C731" t="str">
            <v>19647330117960</v>
          </cell>
          <cell r="D731" t="str">
            <v>1035</v>
          </cell>
          <cell r="E731" t="str">
            <v>A-Active Member</v>
          </cell>
          <cell r="F731" t="str">
            <v>Los Angeles Unified</v>
          </cell>
          <cell r="G731" t="str">
            <v>Los_Angeles</v>
          </cell>
          <cell r="H731" t="str">
            <v>LosAngeles</v>
          </cell>
          <cell r="J731">
            <v>187</v>
          </cell>
          <cell r="K731" t="str">
            <v>K</v>
          </cell>
          <cell r="L731" t="str">
            <v>5</v>
          </cell>
          <cell r="N731" t="str">
            <v>Site_Based</v>
          </cell>
          <cell r="O731" t="str">
            <v>Startup</v>
          </cell>
          <cell r="P731" t="str">
            <v>Direct</v>
          </cell>
          <cell r="Q731">
            <v>39692</v>
          </cell>
        </row>
        <row r="732">
          <cell r="A732">
            <v>57261</v>
          </cell>
          <cell r="B732" t="str">
            <v>Anahuacalmecac International University Preparatory High School of North America</v>
          </cell>
          <cell r="C732" t="str">
            <v>19647330118158</v>
          </cell>
          <cell r="D732" t="str">
            <v>1025</v>
          </cell>
          <cell r="E732" t="str">
            <v>A-Active Member</v>
          </cell>
          <cell r="F732" t="str">
            <v>Los Angeles Unified</v>
          </cell>
          <cell r="G732" t="str">
            <v>Los_Angeles</v>
          </cell>
          <cell r="H732" t="str">
            <v>LosAngeles</v>
          </cell>
          <cell r="J732">
            <v>75</v>
          </cell>
          <cell r="K732" t="str">
            <v>9</v>
          </cell>
          <cell r="L732" t="str">
            <v>12</v>
          </cell>
          <cell r="N732" t="str">
            <v>Site_Based</v>
          </cell>
          <cell r="O732" t="str">
            <v>Startup</v>
          </cell>
          <cell r="P732" t="str">
            <v>Direct</v>
          </cell>
          <cell r="Q732">
            <v>39692</v>
          </cell>
        </row>
        <row r="733">
          <cell r="A733">
            <v>58463</v>
          </cell>
          <cell r="B733" t="str">
            <v>Imagine School at Imperial Valley</v>
          </cell>
          <cell r="C733" t="str">
            <v>13-63123-0121855</v>
          </cell>
          <cell r="D733" t="str">
            <v>1044</v>
          </cell>
          <cell r="E733" t="str">
            <v>A-Active Member</v>
          </cell>
          <cell r="F733" t="str">
            <v>El Centro Elementary</v>
          </cell>
          <cell r="G733" t="str">
            <v>SanDiego</v>
          </cell>
          <cell r="H733" t="str">
            <v>Imperial</v>
          </cell>
          <cell r="J733">
            <v>0</v>
          </cell>
          <cell r="N733" t="str">
            <v>Site_Based</v>
          </cell>
          <cell r="O733" t="str">
            <v>Startup</v>
          </cell>
          <cell r="P733" t="str">
            <v>Direct</v>
          </cell>
          <cell r="Q733">
            <v>40422</v>
          </cell>
        </row>
        <row r="734">
          <cell r="A734">
            <v>58464</v>
          </cell>
          <cell r="B734" t="str">
            <v>Colegio New City</v>
          </cell>
          <cell r="C734" t="str">
            <v>19647250118471</v>
          </cell>
          <cell r="D734" t="str">
            <v>1045</v>
          </cell>
          <cell r="E734" t="str">
            <v>P-Prospect Member</v>
          </cell>
          <cell r="F734" t="str">
            <v>Long Beach Unified</v>
          </cell>
          <cell r="G734" t="str">
            <v>Los_Angeles</v>
          </cell>
          <cell r="H734" t="str">
            <v>LosAngeles</v>
          </cell>
          <cell r="J734">
            <v>65</v>
          </cell>
          <cell r="K734" t="str">
            <v>9</v>
          </cell>
          <cell r="L734" t="str">
            <v>9</v>
          </cell>
          <cell r="N734" t="str">
            <v>Site_Based</v>
          </cell>
          <cell r="O734" t="str">
            <v>Startup</v>
          </cell>
          <cell r="P734" t="str">
            <v>Direct</v>
          </cell>
          <cell r="Q734">
            <v>39692</v>
          </cell>
        </row>
        <row r="735">
          <cell r="A735">
            <v>58485</v>
          </cell>
          <cell r="B735" t="str">
            <v>Kaplan Academy of Southern California</v>
          </cell>
          <cell r="C735" t="str">
            <v>19647740118562</v>
          </cell>
          <cell r="D735" t="str">
            <v>1046</v>
          </cell>
          <cell r="E735" t="str">
            <v>A-Active Member</v>
          </cell>
          <cell r="F735" t="str">
            <v>Lynwood Unified</v>
          </cell>
          <cell r="G735" t="str">
            <v>Los_Angeles</v>
          </cell>
          <cell r="H735" t="str">
            <v>LosAngeles</v>
          </cell>
          <cell r="J735">
            <v>1500</v>
          </cell>
          <cell r="K735" t="str">
            <v>6</v>
          </cell>
          <cell r="L735" t="str">
            <v>12</v>
          </cell>
          <cell r="N735" t="str">
            <v>Ind_Study</v>
          </cell>
          <cell r="O735" t="str">
            <v>Startup</v>
          </cell>
          <cell r="P735" t="str">
            <v>Direct</v>
          </cell>
          <cell r="Q735">
            <v>39720</v>
          </cell>
        </row>
        <row r="736">
          <cell r="A736">
            <v>58486</v>
          </cell>
          <cell r="B736" t="str">
            <v>New Day Charter Academy</v>
          </cell>
          <cell r="C736" t="str">
            <v>58727360118463</v>
          </cell>
          <cell r="D736" t="str">
            <v>1047</v>
          </cell>
          <cell r="E736" t="str">
            <v>A-Active Member</v>
          </cell>
          <cell r="F736" t="str">
            <v>Marysville Joint Unified</v>
          </cell>
          <cell r="G736" t="str">
            <v>Sacramento</v>
          </cell>
          <cell r="H736" t="str">
            <v>Yuba</v>
          </cell>
          <cell r="J736">
            <v>100</v>
          </cell>
          <cell r="K736" t="str">
            <v>K</v>
          </cell>
          <cell r="L736" t="str">
            <v>8</v>
          </cell>
          <cell r="N736" t="str">
            <v>Site_Based</v>
          </cell>
          <cell r="O736" t="str">
            <v>Startup</v>
          </cell>
          <cell r="P736" t="str">
            <v>Locally</v>
          </cell>
          <cell r="Q736">
            <v>39664</v>
          </cell>
        </row>
        <row r="737">
          <cell r="A737">
            <v>58491</v>
          </cell>
          <cell r="B737" t="str">
            <v>Ánimo Locke Charter High School # 1</v>
          </cell>
          <cell r="C737" t="str">
            <v>19647330118588</v>
          </cell>
          <cell r="D737" t="str">
            <v>1050</v>
          </cell>
          <cell r="E737" t="str">
            <v>A-Active Member</v>
          </cell>
          <cell r="F737" t="str">
            <v>Los Angeles Unified</v>
          </cell>
          <cell r="G737" t="str">
            <v>Los_Angeles</v>
          </cell>
          <cell r="H737" t="str">
            <v>LosAngeles</v>
          </cell>
          <cell r="J737">
            <v>171</v>
          </cell>
          <cell r="K737" t="str">
            <v>9</v>
          </cell>
          <cell r="L737" t="str">
            <v>9</v>
          </cell>
          <cell r="N737" t="str">
            <v>Site_Based</v>
          </cell>
          <cell r="O737" t="str">
            <v>Conversion</v>
          </cell>
          <cell r="P737" t="str">
            <v>Direct</v>
          </cell>
          <cell r="Q737">
            <v>39699</v>
          </cell>
        </row>
        <row r="738">
          <cell r="A738">
            <v>58492</v>
          </cell>
          <cell r="B738" t="str">
            <v>Ánimo Locke Charter High School # 2</v>
          </cell>
          <cell r="C738" t="str">
            <v>19647330118596</v>
          </cell>
          <cell r="D738" t="str">
            <v>1051</v>
          </cell>
          <cell r="E738" t="str">
            <v>A-Active Member</v>
          </cell>
          <cell r="F738" t="str">
            <v>Los Angeles Unified</v>
          </cell>
          <cell r="G738" t="str">
            <v>Los_Angeles</v>
          </cell>
          <cell r="H738" t="str">
            <v>LosAngeles</v>
          </cell>
          <cell r="J738">
            <v>165</v>
          </cell>
          <cell r="K738" t="str">
            <v>9</v>
          </cell>
          <cell r="L738" t="str">
            <v>9</v>
          </cell>
          <cell r="N738" t="str">
            <v>Site_Based</v>
          </cell>
          <cell r="O738" t="str">
            <v>Conversion</v>
          </cell>
          <cell r="P738" t="str">
            <v>Direct</v>
          </cell>
          <cell r="Q738">
            <v>39699</v>
          </cell>
        </row>
        <row r="739">
          <cell r="A739">
            <v>58493</v>
          </cell>
          <cell r="B739" t="str">
            <v>Ánimo Locke Charter High School # 3</v>
          </cell>
          <cell r="C739" t="str">
            <v>19647330118570</v>
          </cell>
          <cell r="D739" t="str">
            <v>1052</v>
          </cell>
          <cell r="E739" t="str">
            <v>A-Active Member</v>
          </cell>
          <cell r="F739" t="str">
            <v>Los Angeles Unified School District</v>
          </cell>
          <cell r="G739" t="str">
            <v>Los_Angeles</v>
          </cell>
          <cell r="H739" t="str">
            <v>LosAngeles</v>
          </cell>
          <cell r="J739">
            <v>300</v>
          </cell>
          <cell r="K739" t="str">
            <v>9</v>
          </cell>
          <cell r="L739" t="str">
            <v>9</v>
          </cell>
          <cell r="N739" t="str">
            <v>Site_Based</v>
          </cell>
          <cell r="O739" t="str">
            <v>Conversion</v>
          </cell>
          <cell r="P739" t="str">
            <v>Direct</v>
          </cell>
          <cell r="Q739">
            <v>39699</v>
          </cell>
        </row>
        <row r="740">
          <cell r="A740">
            <v>58494</v>
          </cell>
          <cell r="B740" t="str">
            <v>Ánimo Locke ACE Academy</v>
          </cell>
          <cell r="C740" t="str">
            <v>19647330119909</v>
          </cell>
          <cell r="D740" t="str">
            <v>1053</v>
          </cell>
          <cell r="E740" t="str">
            <v>A-Active Member</v>
          </cell>
          <cell r="F740" t="str">
            <v>Los Angeles Unified</v>
          </cell>
          <cell r="G740" t="str">
            <v>Los_Angeles</v>
          </cell>
          <cell r="H740" t="str">
            <v>LosAngeles</v>
          </cell>
          <cell r="J740">
            <v>120</v>
          </cell>
          <cell r="K740" t="str">
            <v>9</v>
          </cell>
          <cell r="L740" t="str">
            <v>9</v>
          </cell>
          <cell r="N740" t="str">
            <v>Site_Based</v>
          </cell>
          <cell r="O740" t="str">
            <v>Startup</v>
          </cell>
          <cell r="P740" t="str">
            <v>Direct</v>
          </cell>
          <cell r="Q740">
            <v>40064</v>
          </cell>
        </row>
        <row r="741">
          <cell r="A741">
            <v>58629</v>
          </cell>
          <cell r="B741" t="str">
            <v>Cornerstone Academy Preparatory School</v>
          </cell>
          <cell r="C741" t="str">
            <v>43694500121483</v>
          </cell>
          <cell r="D741" t="str">
            <v>1167</v>
          </cell>
          <cell r="E741" t="str">
            <v>A-Active Member</v>
          </cell>
          <cell r="F741" t="str">
            <v>Franklin McKinley Elementary 
</v>
          </cell>
          <cell r="G741" t="str">
            <v>SanFrancisco</v>
          </cell>
          <cell r="H741" t="str">
            <v>SantaClara</v>
          </cell>
          <cell r="J741">
            <v>120</v>
          </cell>
          <cell r="K741" t="str">
            <v>K</v>
          </cell>
          <cell r="L741" t="str">
            <v>6</v>
          </cell>
          <cell r="N741" t="str">
            <v>Site_Based</v>
          </cell>
          <cell r="O741" t="str">
            <v>Startup</v>
          </cell>
          <cell r="Q741">
            <v>40408</v>
          </cell>
        </row>
        <row r="742">
          <cell r="A742">
            <v>59210</v>
          </cell>
          <cell r="B742" t="str">
            <v>Rocky Point Charter School</v>
          </cell>
          <cell r="C742" t="str">
            <v>45752670113407</v>
          </cell>
          <cell r="D742" t="str">
            <v>849</v>
          </cell>
          <cell r="E742" t="str">
            <v>P-Prospect Member</v>
          </cell>
          <cell r="F742" t="str">
            <v>Gateway Unified</v>
          </cell>
          <cell r="G742" t="str">
            <v>Sacramento</v>
          </cell>
          <cell r="H742" t="str">
            <v>Shasta</v>
          </cell>
          <cell r="J742">
            <v>105</v>
          </cell>
          <cell r="K742" t="str">
            <v>K</v>
          </cell>
          <cell r="L742" t="str">
            <v>8</v>
          </cell>
          <cell r="N742" t="str">
            <v>Site_Based</v>
          </cell>
          <cell r="O742" t="str">
            <v>Startup</v>
          </cell>
          <cell r="P742" t="str">
            <v>Direct</v>
          </cell>
          <cell r="Q742">
            <v>39314</v>
          </cell>
        </row>
        <row r="743">
          <cell r="A743">
            <v>59211</v>
          </cell>
          <cell r="B743" t="str">
            <v>Roosevelt Elementary School</v>
          </cell>
          <cell r="C743" t="str">
            <v>10622400114587</v>
          </cell>
          <cell r="D743" t="str">
            <v>D2</v>
          </cell>
          <cell r="E743" t="str">
            <v>P-Prospect Member</v>
          </cell>
          <cell r="F743" t="str">
            <v>Kingsburg Elementary Charter</v>
          </cell>
          <cell r="G743" t="str">
            <v>Fresno</v>
          </cell>
          <cell r="H743" t="str">
            <v>Fresno</v>
          </cell>
          <cell r="J743">
            <v>0</v>
          </cell>
          <cell r="K743" t="str">
            <v>1</v>
          </cell>
          <cell r="L743" t="str">
            <v>1</v>
          </cell>
          <cell r="N743" t="str">
            <v>Ind_Study</v>
          </cell>
          <cell r="O743" t="str">
            <v>Startup</v>
          </cell>
          <cell r="P743" t="str">
            <v>Locally</v>
          </cell>
          <cell r="Q743">
            <v>39316</v>
          </cell>
        </row>
        <row r="744">
          <cell r="A744">
            <v>59215</v>
          </cell>
          <cell r="B744" t="str">
            <v>Ronald W. Reagan Elementary School</v>
          </cell>
          <cell r="C744" t="str">
            <v>10622400113142</v>
          </cell>
          <cell r="D744" t="str">
            <v>D2</v>
          </cell>
          <cell r="E744" t="str">
            <v>P-Prospect Member</v>
          </cell>
          <cell r="F744" t="str">
            <v>Kingsburg Elementary Charter</v>
          </cell>
          <cell r="G744" t="str">
            <v>Fresno</v>
          </cell>
          <cell r="H744" t="str">
            <v>Fresno</v>
          </cell>
          <cell r="J744">
            <v>730</v>
          </cell>
          <cell r="K744" t="str">
            <v>4</v>
          </cell>
          <cell r="L744" t="str">
            <v>6</v>
          </cell>
          <cell r="N744" t="str">
            <v>Site_Based</v>
          </cell>
          <cell r="O744" t="str">
            <v>Conversion</v>
          </cell>
          <cell r="P744" t="str">
            <v>Locally</v>
          </cell>
          <cell r="Q744">
            <v>39316</v>
          </cell>
        </row>
        <row r="745">
          <cell r="A745">
            <v>59360</v>
          </cell>
          <cell r="B745" t="str">
            <v>Crown Preparatory Academy</v>
          </cell>
          <cell r="C745" t="str">
            <v>19647330121848</v>
          </cell>
          <cell r="D745" t="str">
            <v>1187</v>
          </cell>
          <cell r="E745" t="str">
            <v>A-Active Member</v>
          </cell>
          <cell r="F745" t="str">
            <v>Los Angeles Unified School District</v>
          </cell>
          <cell r="G745" t="str">
            <v>Los_Angeles</v>
          </cell>
          <cell r="H745" t="str">
            <v>LosAngeles</v>
          </cell>
          <cell r="J745">
            <v>0</v>
          </cell>
          <cell r="K745" t="str">
            <v>5</v>
          </cell>
          <cell r="L745" t="str">
            <v>8</v>
          </cell>
          <cell r="N745" t="str">
            <v>Site_Based</v>
          </cell>
          <cell r="O745" t="str">
            <v>Startup</v>
          </cell>
          <cell r="P745" t="str">
            <v>Direct</v>
          </cell>
          <cell r="Q745">
            <v>40413</v>
          </cell>
        </row>
        <row r="746">
          <cell r="A746">
            <v>59532</v>
          </cell>
          <cell r="B746" t="str">
            <v>Meadows Arts &amp; Technology Elementary School (MATES)</v>
          </cell>
          <cell r="C746" t="str">
            <v>56105616055974</v>
          </cell>
          <cell r="D746" t="str">
            <v>1072</v>
          </cell>
          <cell r="E746" t="str">
            <v>A-Active Member</v>
          </cell>
          <cell r="F746" t="str">
            <v>Ventura County Office of Education</v>
          </cell>
          <cell r="G746" t="str">
            <v>Los_Angeles</v>
          </cell>
          <cell r="H746" t="str">
            <v>Ventura</v>
          </cell>
          <cell r="J746">
            <v>310</v>
          </cell>
          <cell r="K746" t="str">
            <v>K</v>
          </cell>
          <cell r="L746" t="str">
            <v>5</v>
          </cell>
          <cell r="N746" t="str">
            <v>Site_Based</v>
          </cell>
          <cell r="O746" t="str">
            <v>Conversion</v>
          </cell>
          <cell r="P746" t="str">
            <v>Direct</v>
          </cell>
          <cell r="Q746">
            <v>40052</v>
          </cell>
        </row>
        <row r="747">
          <cell r="A747">
            <v>60183</v>
          </cell>
          <cell r="B747" t="str">
            <v>Ecademy California</v>
          </cell>
          <cell r="C747" t="str">
            <v>37680490118091</v>
          </cell>
          <cell r="D747" t="str">
            <v>1005</v>
          </cell>
          <cell r="E747" t="str">
            <v>A-Active Member</v>
          </cell>
          <cell r="F747" t="str">
            <v>Dehesa Elementary</v>
          </cell>
          <cell r="G747" t="str">
            <v>SanDiego</v>
          </cell>
          <cell r="H747" t="str">
            <v>SanDiego</v>
          </cell>
          <cell r="J747">
            <v>350</v>
          </cell>
          <cell r="K747" t="str">
            <v>K</v>
          </cell>
          <cell r="L747" t="str">
            <v>8</v>
          </cell>
          <cell r="N747" t="str">
            <v>Ind_Study</v>
          </cell>
          <cell r="O747" t="str">
            <v>Startup</v>
          </cell>
          <cell r="P747" t="str">
            <v>Locally</v>
          </cell>
          <cell r="Q747">
            <v>40028</v>
          </cell>
        </row>
        <row r="748">
          <cell r="A748">
            <v>60205</v>
          </cell>
          <cell r="B748" t="str">
            <v>Rocketship Sí Se Puede Academy</v>
          </cell>
          <cell r="C748" t="str">
            <v>43104390119024</v>
          </cell>
          <cell r="D748" t="str">
            <v>1061</v>
          </cell>
          <cell r="E748" t="str">
            <v>A-Active Member</v>
          </cell>
          <cell r="F748" t="str">
            <v>Santa Clara County Office of Education</v>
          </cell>
          <cell r="G748" t="str">
            <v>SanFrancisco</v>
          </cell>
          <cell r="H748" t="str">
            <v>SantaClara</v>
          </cell>
          <cell r="J748">
            <v>488</v>
          </cell>
          <cell r="K748" t="str">
            <v>K</v>
          </cell>
          <cell r="L748" t="str">
            <v>4</v>
          </cell>
          <cell r="N748" t="str">
            <v>Site_Based</v>
          </cell>
          <cell r="O748" t="str">
            <v>Startup</v>
          </cell>
          <cell r="P748" t="str">
            <v>Direct</v>
          </cell>
          <cell r="Q748">
            <v>40056</v>
          </cell>
        </row>
        <row r="749">
          <cell r="A749">
            <v>60230</v>
          </cell>
          <cell r="B749" t="str">
            <v>All Tribes Elementary Charter School</v>
          </cell>
          <cell r="C749" t="str">
            <v>37754160122796</v>
          </cell>
          <cell r="D749" t="str">
            <v>1262</v>
          </cell>
          <cell r="E749" t="str">
            <v>P-Prospect Member</v>
          </cell>
          <cell r="F749" t="str">
            <v>Warner Unified</v>
          </cell>
          <cell r="G749" t="str">
            <v>SanDiego</v>
          </cell>
          <cell r="H749" t="str">
            <v>SanDiego</v>
          </cell>
          <cell r="J749">
            <v>0</v>
          </cell>
          <cell r="N749" t="str">
            <v>Site_Based</v>
          </cell>
          <cell r="O749" t="str">
            <v>Startup</v>
          </cell>
          <cell r="P749" t="str">
            <v>Direct</v>
          </cell>
          <cell r="Q749">
            <v>40428</v>
          </cell>
        </row>
        <row r="750">
          <cell r="A750">
            <v>60365</v>
          </cell>
          <cell r="B750" t="str">
            <v>Xara Garden School</v>
          </cell>
          <cell r="C750" t="str">
            <v>37681890119545</v>
          </cell>
          <cell r="D750" t="str">
            <v>1059</v>
          </cell>
          <cell r="E750" t="str">
            <v>A-Active Member</v>
          </cell>
          <cell r="F750" t="str">
            <v>Lakeside Union Elementary 
</v>
          </cell>
          <cell r="G750" t="str">
            <v>SanDiego</v>
          </cell>
          <cell r="H750" t="str">
            <v>SanDiego</v>
          </cell>
          <cell r="J750">
            <v>36</v>
          </cell>
          <cell r="K750" t="str">
            <v>K</v>
          </cell>
          <cell r="L750" t="str">
            <v>2</v>
          </cell>
          <cell r="N750" t="str">
            <v>Site_Based</v>
          </cell>
          <cell r="O750" t="str">
            <v>Startup</v>
          </cell>
          <cell r="P750" t="str">
            <v>Direct</v>
          </cell>
          <cell r="Q750">
            <v>40065</v>
          </cell>
        </row>
        <row r="751">
          <cell r="A751">
            <v>60369</v>
          </cell>
          <cell r="B751" t="str">
            <v>Sherman Thomas Charter High School</v>
          </cell>
          <cell r="C751" t="str">
            <v>20652430118950</v>
          </cell>
          <cell r="D751" t="str">
            <v>1058</v>
          </cell>
          <cell r="E751" t="str">
            <v>A-Active Member</v>
          </cell>
          <cell r="F751" t="str">
            <v>Madera Unified</v>
          </cell>
          <cell r="G751" t="str">
            <v>Fresno</v>
          </cell>
          <cell r="H751" t="str">
            <v>Madera</v>
          </cell>
          <cell r="J751">
            <v>14</v>
          </cell>
          <cell r="K751" t="str">
            <v>9</v>
          </cell>
          <cell r="L751" t="str">
            <v>12</v>
          </cell>
          <cell r="N751" t="str">
            <v>Ind_Study</v>
          </cell>
          <cell r="O751" t="str">
            <v>Startup</v>
          </cell>
          <cell r="P751" t="str">
            <v>Direct</v>
          </cell>
          <cell r="Q751">
            <v>40037</v>
          </cell>
        </row>
        <row r="752">
          <cell r="A752">
            <v>61302</v>
          </cell>
          <cell r="B752" t="str">
            <v>San Diego Global Vision Academy</v>
          </cell>
          <cell r="C752" t="str">
            <v>37683380121681</v>
          </cell>
          <cell r="D752" t="str">
            <v>1190</v>
          </cell>
          <cell r="E752" t="str">
            <v>A-Active Member</v>
          </cell>
          <cell r="F752" t="str">
            <v>San Diego Unified School District</v>
          </cell>
          <cell r="G752" t="str">
            <v>SanDiego</v>
          </cell>
          <cell r="H752" t="str">
            <v>SanDiego</v>
          </cell>
          <cell r="J752">
            <v>110</v>
          </cell>
          <cell r="K752" t="str">
            <v>K</v>
          </cell>
          <cell r="L752" t="str">
            <v>6</v>
          </cell>
          <cell r="N752" t="str">
            <v>Site_Based</v>
          </cell>
          <cell r="O752" t="str">
            <v>Startup</v>
          </cell>
          <cell r="P752" t="str">
            <v>Direct</v>
          </cell>
          <cell r="Q752">
            <v>40428</v>
          </cell>
        </row>
        <row r="753">
          <cell r="A753">
            <v>61369</v>
          </cell>
          <cell r="B753" t="str">
            <v>Da Vinci Science</v>
          </cell>
          <cell r="C753" t="str">
            <v>19651690119016</v>
          </cell>
          <cell r="D753" t="str">
            <v>1060</v>
          </cell>
          <cell r="E753" t="str">
            <v>A-Active Member</v>
          </cell>
          <cell r="F753" t="str">
            <v>Wiseburn Elementary</v>
          </cell>
          <cell r="G753" t="str">
            <v>Los_Angeles</v>
          </cell>
          <cell r="H753" t="str">
            <v>LosAngeles</v>
          </cell>
          <cell r="J753">
            <v>380</v>
          </cell>
          <cell r="K753" t="str">
            <v>9</v>
          </cell>
          <cell r="L753" t="str">
            <v>10</v>
          </cell>
          <cell r="N753" t="str">
            <v>Site_Based</v>
          </cell>
          <cell r="O753" t="str">
            <v>Startup</v>
          </cell>
          <cell r="P753" t="str">
            <v>Direct</v>
          </cell>
          <cell r="Q753">
            <v>40042</v>
          </cell>
        </row>
        <row r="754">
          <cell r="A754">
            <v>61715</v>
          </cell>
          <cell r="B754" t="str">
            <v>Leonardo da Vinci Health Sciences Charter School</v>
          </cell>
          <cell r="C754" t="str">
            <v>37680230119594</v>
          </cell>
          <cell r="D754" t="str">
            <v>1082</v>
          </cell>
          <cell r="E754" t="str">
            <v>A-Active Member</v>
          </cell>
          <cell r="F754" t="str">
            <v>Chula Vista Elementary</v>
          </cell>
          <cell r="G754" t="str">
            <v>SanDiego</v>
          </cell>
          <cell r="H754" t="str">
            <v>SanDiego</v>
          </cell>
          <cell r="J754">
            <v>145</v>
          </cell>
          <cell r="K754" t="str">
            <v>K</v>
          </cell>
          <cell r="L754" t="str">
            <v>6</v>
          </cell>
          <cell r="N754" t="str">
            <v>Site_Based</v>
          </cell>
          <cell r="O754" t="str">
            <v>Startup</v>
          </cell>
          <cell r="P754" t="str">
            <v>Direct</v>
          </cell>
          <cell r="Q754">
            <v>40049</v>
          </cell>
        </row>
        <row r="755">
          <cell r="A755">
            <v>61781</v>
          </cell>
          <cell r="B755" t="str">
            <v>Academy of Alameda Middle School</v>
          </cell>
          <cell r="C755" t="str">
            <v>01611190122085</v>
          </cell>
          <cell r="D755" t="str">
            <v>1181</v>
          </cell>
          <cell r="E755" t="str">
            <v>A-Active Member</v>
          </cell>
          <cell r="F755" t="str">
            <v>Alameda City Unified</v>
          </cell>
          <cell r="G755" t="str">
            <v>SanFrancisco</v>
          </cell>
          <cell r="H755" t="str">
            <v>Alameda</v>
          </cell>
          <cell r="J755">
            <v>570</v>
          </cell>
          <cell r="K755" t="str">
            <v>6</v>
          </cell>
          <cell r="L755" t="str">
            <v>8</v>
          </cell>
          <cell r="N755" t="str">
            <v>Site_Based</v>
          </cell>
          <cell r="O755" t="str">
            <v>Startup</v>
          </cell>
          <cell r="P755" t="str">
            <v>Locally</v>
          </cell>
          <cell r="Q755">
            <v>40420</v>
          </cell>
        </row>
        <row r="756">
          <cell r="A756">
            <v>61804</v>
          </cell>
          <cell r="B756" t="str">
            <v>Hardy Brown College Prep</v>
          </cell>
          <cell r="C756" t="str">
            <v>36678760122317</v>
          </cell>
          <cell r="D756" t="str">
            <v>1155</v>
          </cell>
          <cell r="E756" t="str">
            <v>A-Active Member</v>
          </cell>
          <cell r="F756" t="str">
            <v>San Bernardino City Unified
</v>
          </cell>
          <cell r="G756" t="str">
            <v>Inland_Empire</v>
          </cell>
          <cell r="H756" t="str">
            <v>SanBernardino</v>
          </cell>
          <cell r="J756">
            <v>0</v>
          </cell>
          <cell r="K756" t="str">
            <v>K</v>
          </cell>
          <cell r="L756" t="str">
            <v>8</v>
          </cell>
          <cell r="N756" t="str">
            <v>Site_Based</v>
          </cell>
          <cell r="O756" t="str">
            <v>Startup</v>
          </cell>
          <cell r="P756" t="str">
            <v>Direct</v>
          </cell>
          <cell r="Q756">
            <v>40408</v>
          </cell>
        </row>
        <row r="757">
          <cell r="A757">
            <v>62326</v>
          </cell>
          <cell r="B757" t="str">
            <v>Nueva Esperanza Charter Academy</v>
          </cell>
          <cell r="C757" t="str">
            <v>19647330120055</v>
          </cell>
          <cell r="D757" t="str">
            <v>1092</v>
          </cell>
          <cell r="E757" t="str">
            <v>A-Active Member</v>
          </cell>
          <cell r="F757" t="str">
            <v>Los Angeles Unified School District</v>
          </cell>
          <cell r="G757" t="str">
            <v>Los_Angeles</v>
          </cell>
          <cell r="H757" t="str">
            <v>LosAngeles</v>
          </cell>
          <cell r="J757">
            <v>108</v>
          </cell>
          <cell r="K757" t="str">
            <v>6</v>
          </cell>
          <cell r="L757" t="str">
            <v>8</v>
          </cell>
          <cell r="N757" t="str">
            <v>Site_Based</v>
          </cell>
          <cell r="O757" t="str">
            <v>Startup</v>
          </cell>
          <cell r="P757" t="str">
            <v>Direct</v>
          </cell>
          <cell r="Q757">
            <v>40059</v>
          </cell>
        </row>
        <row r="758">
          <cell r="A758">
            <v>62426</v>
          </cell>
          <cell r="B758" t="str">
            <v>Santa Rosa Charter Academy</v>
          </cell>
          <cell r="C758" t="str">
            <v>19647330119974</v>
          </cell>
          <cell r="D758" t="str">
            <v>1091</v>
          </cell>
          <cell r="E758" t="str">
            <v>A-Active Member</v>
          </cell>
          <cell r="F758" t="str">
            <v>Los Angeles Unified School District</v>
          </cell>
          <cell r="G758" t="str">
            <v>Los_Angeles</v>
          </cell>
          <cell r="H758" t="str">
            <v>LosAngeles</v>
          </cell>
          <cell r="J758">
            <v>108</v>
          </cell>
          <cell r="K758" t="str">
            <v>6</v>
          </cell>
          <cell r="L758" t="str">
            <v>8</v>
          </cell>
          <cell r="N758" t="str">
            <v>Site_Based</v>
          </cell>
          <cell r="O758" t="str">
            <v>Startup</v>
          </cell>
          <cell r="P758" t="str">
            <v>Direct</v>
          </cell>
          <cell r="Q758">
            <v>40059</v>
          </cell>
        </row>
        <row r="759">
          <cell r="A759">
            <v>62431</v>
          </cell>
          <cell r="B759" t="str">
            <v>College-Ready Middle Academy #4</v>
          </cell>
          <cell r="C759" t="str">
            <v>19647330120030</v>
          </cell>
          <cell r="D759" t="str">
            <v>1096</v>
          </cell>
          <cell r="E759" t="str">
            <v>A-Active Member</v>
          </cell>
          <cell r="F759" t="str">
            <v>Los Angeles Unified School District</v>
          </cell>
          <cell r="G759" t="str">
            <v>Los_Angeles</v>
          </cell>
          <cell r="H759" t="str">
            <v>LosAngeles</v>
          </cell>
          <cell r="J759">
            <v>118</v>
          </cell>
          <cell r="K759" t="str">
            <v>6</v>
          </cell>
          <cell r="L759" t="str">
            <v>6</v>
          </cell>
          <cell r="N759" t="str">
            <v>Site_Based</v>
          </cell>
          <cell r="O759" t="str">
            <v>Startup</v>
          </cell>
          <cell r="P759" t="str">
            <v>Direct</v>
          </cell>
          <cell r="Q759">
            <v>40070</v>
          </cell>
        </row>
        <row r="760">
          <cell r="A760">
            <v>62432</v>
          </cell>
          <cell r="B760" t="str">
            <v>College-Ready Middle Academy #5</v>
          </cell>
          <cell r="C760" t="str">
            <v>19647330120048</v>
          </cell>
          <cell r="D760" t="str">
            <v>1097</v>
          </cell>
          <cell r="E760" t="str">
            <v>A-Active Member</v>
          </cell>
          <cell r="F760" t="str">
            <v>Los Angeles Unified School District</v>
          </cell>
          <cell r="G760" t="str">
            <v>Los_Angeles</v>
          </cell>
          <cell r="H760" t="str">
            <v>LosAngeles</v>
          </cell>
          <cell r="J760">
            <v>118</v>
          </cell>
          <cell r="K760" t="str">
            <v>6</v>
          </cell>
          <cell r="L760" t="str">
            <v>6</v>
          </cell>
          <cell r="N760" t="str">
            <v>Site_Based</v>
          </cell>
          <cell r="O760" t="str">
            <v>Startup</v>
          </cell>
          <cell r="P760" t="str">
            <v>Direct</v>
          </cell>
          <cell r="Q760">
            <v>40070</v>
          </cell>
        </row>
        <row r="761">
          <cell r="A761">
            <v>62490</v>
          </cell>
          <cell r="B761" t="str">
            <v>Golden Oak Montessori School of Hayward</v>
          </cell>
          <cell r="C761" t="str">
            <v>01611920119248</v>
          </cell>
          <cell r="D761" t="str">
            <v>1067</v>
          </cell>
          <cell r="E761" t="str">
            <v>A-Active Member</v>
          </cell>
          <cell r="F761" t="str">
            <v>Hayward Unified</v>
          </cell>
          <cell r="G761" t="str">
            <v>SanFrancisco</v>
          </cell>
          <cell r="H761" t="str">
            <v>Alameda</v>
          </cell>
          <cell r="J761">
            <v>100</v>
          </cell>
          <cell r="K761" t="str">
            <v>1</v>
          </cell>
          <cell r="L761" t="str">
            <v>8</v>
          </cell>
          <cell r="N761" t="str">
            <v>Site_Based</v>
          </cell>
          <cell r="O761" t="str">
            <v>Startup</v>
          </cell>
          <cell r="P761" t="str">
            <v>Direct</v>
          </cell>
          <cell r="Q761">
            <v>40042</v>
          </cell>
        </row>
        <row r="762">
          <cell r="A762">
            <v>62510</v>
          </cell>
          <cell r="B762" t="str">
            <v>Excellence and Justice in Education Middle Academy (EJE Middle Academy)</v>
          </cell>
          <cell r="C762" t="str">
            <v>37679910119255</v>
          </cell>
          <cell r="D762" t="str">
            <v>1063</v>
          </cell>
          <cell r="E762" t="str">
            <v>A-Active Member</v>
          </cell>
          <cell r="F762" t="str">
            <v>Cajon Valley Union Elementary</v>
          </cell>
          <cell r="G762" t="str">
            <v>SanDiego</v>
          </cell>
          <cell r="H762" t="str">
            <v>SanDiego</v>
          </cell>
          <cell r="J762">
            <v>150</v>
          </cell>
          <cell r="K762" t="str">
            <v>6</v>
          </cell>
          <cell r="L762" t="str">
            <v>6</v>
          </cell>
          <cell r="N762" t="str">
            <v>Site_Based</v>
          </cell>
          <cell r="O762" t="str">
            <v>Startup</v>
          </cell>
          <cell r="P762" t="str">
            <v>Direct</v>
          </cell>
          <cell r="Q762">
            <v>40042</v>
          </cell>
        </row>
        <row r="763">
          <cell r="A763">
            <v>62511</v>
          </cell>
          <cell r="B763" t="str">
            <v>CORE Placer Charter School</v>
          </cell>
          <cell r="C763" t="str">
            <v>31667950119214</v>
          </cell>
          <cell r="D763" t="str">
            <v>1064</v>
          </cell>
          <cell r="E763" t="str">
            <v>P-Prospect Member</v>
          </cell>
          <cell r="F763" t="str">
            <v>Colfax Elementary</v>
          </cell>
          <cell r="G763" t="str">
            <v>Sacramento</v>
          </cell>
          <cell r="H763" t="str">
            <v>Placer</v>
          </cell>
          <cell r="J763">
            <v>300</v>
          </cell>
          <cell r="K763" t="str">
            <v>K</v>
          </cell>
          <cell r="L763" t="str">
            <v>12</v>
          </cell>
          <cell r="N763" t="str">
            <v>Ind_Study</v>
          </cell>
          <cell r="O763" t="str">
            <v>Startup</v>
          </cell>
          <cell r="P763" t="str">
            <v>Direct</v>
          </cell>
          <cell r="Q763">
            <v>39995</v>
          </cell>
        </row>
        <row r="764">
          <cell r="A764">
            <v>62512</v>
          </cell>
          <cell r="B764" t="str">
            <v>Kaplan Academy of California - San Diego</v>
          </cell>
          <cell r="C764" t="str">
            <v>37682130119263</v>
          </cell>
          <cell r="D764" t="str">
            <v>1065</v>
          </cell>
          <cell r="E764" t="str">
            <v>A-Active Member</v>
          </cell>
          <cell r="F764" t="str">
            <v>Mountain Empire Unified</v>
          </cell>
          <cell r="G764" t="str">
            <v>SanDiego</v>
          </cell>
          <cell r="H764" t="str">
            <v>SanDiego</v>
          </cell>
          <cell r="J764">
            <v>250</v>
          </cell>
          <cell r="K764" t="str">
            <v>6</v>
          </cell>
          <cell r="L764" t="str">
            <v>12</v>
          </cell>
          <cell r="N764" t="str">
            <v>Ind_Study</v>
          </cell>
          <cell r="O764" t="str">
            <v>Startup</v>
          </cell>
          <cell r="P764" t="str">
            <v>Direct</v>
          </cell>
          <cell r="Q764">
            <v>40051</v>
          </cell>
        </row>
        <row r="765">
          <cell r="A765">
            <v>62515</v>
          </cell>
          <cell r="B765" t="str">
            <v>NEA Community Learning Center</v>
          </cell>
          <cell r="C765" t="str">
            <v>01611190119222</v>
          </cell>
          <cell r="D765" t="str">
            <v>1066</v>
          </cell>
          <cell r="E765" t="str">
            <v>A-Active Member</v>
          </cell>
          <cell r="F765" t="str">
            <v>Alameda City Unified</v>
          </cell>
          <cell r="G765" t="str">
            <v>SanFrancisco</v>
          </cell>
          <cell r="H765" t="str">
            <v>Alameda</v>
          </cell>
          <cell r="J765">
            <v>290</v>
          </cell>
          <cell r="K765" t="str">
            <v>K</v>
          </cell>
          <cell r="L765" t="str">
            <v>9</v>
          </cell>
          <cell r="N765" t="str">
            <v>Site_Based</v>
          </cell>
          <cell r="O765" t="str">
            <v>Startup</v>
          </cell>
          <cell r="P765" t="str">
            <v>Direct</v>
          </cell>
          <cell r="Q765">
            <v>40056</v>
          </cell>
        </row>
        <row r="766">
          <cell r="A766">
            <v>62516</v>
          </cell>
          <cell r="B766" t="str">
            <v>Lemoore Middle College High School</v>
          </cell>
          <cell r="C766" t="str">
            <v>1663982TEM1068</v>
          </cell>
          <cell r="D766" t="str">
            <v>1068</v>
          </cell>
          <cell r="E766" t="str">
            <v>P-Prospect Member</v>
          </cell>
          <cell r="F766" t="str">
            <v>Lemoore Union</v>
          </cell>
          <cell r="G766" t="str">
            <v>Fresno</v>
          </cell>
          <cell r="H766" t="str">
            <v>Kings</v>
          </cell>
          <cell r="J766">
            <v>160</v>
          </cell>
          <cell r="K766" t="str">
            <v>9</v>
          </cell>
          <cell r="L766" t="str">
            <v>12</v>
          </cell>
          <cell r="N766" t="str">
            <v>Site_Based</v>
          </cell>
          <cell r="O766" t="str">
            <v>Conversion</v>
          </cell>
          <cell r="P766" t="str">
            <v>Locally</v>
          </cell>
          <cell r="Q766">
            <v>40026</v>
          </cell>
        </row>
        <row r="767">
          <cell r="A767">
            <v>62695</v>
          </cell>
          <cell r="B767" t="str">
            <v>California College and Career Technical Education Center</v>
          </cell>
          <cell r="C767" t="str">
            <v>57766950121806</v>
          </cell>
          <cell r="D767" t="str">
            <v>1207</v>
          </cell>
          <cell r="E767" t="str">
            <v>A-Active Member</v>
          </cell>
          <cell r="F767" t="str">
            <v>SBE - California College, Career &amp; Technical Education Center</v>
          </cell>
          <cell r="G767" t="str">
            <v>Sacramento</v>
          </cell>
          <cell r="H767" t="str">
            <v>Yolo</v>
          </cell>
          <cell r="J767">
            <v>0</v>
          </cell>
          <cell r="K767" t="str">
            <v>9</v>
          </cell>
          <cell r="L767" t="str">
            <v>12</v>
          </cell>
          <cell r="N767" t="str">
            <v>Site_Based</v>
          </cell>
          <cell r="O767" t="str">
            <v>Startup</v>
          </cell>
          <cell r="P767" t="str">
            <v>Direct</v>
          </cell>
          <cell r="Q767">
            <v>40422</v>
          </cell>
        </row>
        <row r="768">
          <cell r="A768">
            <v>62752</v>
          </cell>
          <cell r="B768" t="str">
            <v>Oxford Preparatory Academy- Chino Valley</v>
          </cell>
          <cell r="C768" t="str">
            <v>36676780121590</v>
          </cell>
          <cell r="D768" t="str">
            <v>1178</v>
          </cell>
          <cell r="E768" t="str">
            <v>A-Active Member</v>
          </cell>
          <cell r="F768" t="str">
            <v>Chino Valley Unified</v>
          </cell>
          <cell r="G768" t="str">
            <v>Inland_Empire</v>
          </cell>
          <cell r="H768" t="str">
            <v>SanBernardino</v>
          </cell>
          <cell r="J768">
            <v>948</v>
          </cell>
          <cell r="K768" t="str">
            <v>K</v>
          </cell>
          <cell r="L768" t="str">
            <v>8</v>
          </cell>
          <cell r="N768" t="str">
            <v>Site_Based</v>
          </cell>
          <cell r="O768" t="str">
            <v>Startup</v>
          </cell>
          <cell r="P768" t="str">
            <v>Direct</v>
          </cell>
          <cell r="Q768">
            <v>40428</v>
          </cell>
        </row>
        <row r="769">
          <cell r="A769">
            <v>62780</v>
          </cell>
          <cell r="B769" t="str">
            <v>Pacific Technology School Orange County</v>
          </cell>
          <cell r="C769" t="str">
            <v>30765960119537</v>
          </cell>
          <cell r="D769" t="str">
            <v>1069</v>
          </cell>
          <cell r="E769" t="str">
            <v>A-Active Member</v>
          </cell>
          <cell r="F769" t="str">
            <v>SBC-Pacific Technology</v>
          </cell>
          <cell r="G769" t="str">
            <v>SanDiego</v>
          </cell>
          <cell r="H769" t="str">
            <v>Orange</v>
          </cell>
          <cell r="J769">
            <v>98</v>
          </cell>
          <cell r="K769" t="str">
            <v>6</v>
          </cell>
          <cell r="L769" t="str">
            <v>12</v>
          </cell>
          <cell r="N769" t="str">
            <v>Site_Based</v>
          </cell>
          <cell r="O769" t="str">
            <v>Startup</v>
          </cell>
          <cell r="P769" t="str">
            <v>Direct</v>
          </cell>
          <cell r="Q769">
            <v>40065</v>
          </cell>
        </row>
        <row r="770">
          <cell r="A770">
            <v>62781</v>
          </cell>
          <cell r="B770" t="str">
            <v>Everest Public High School</v>
          </cell>
          <cell r="C770" t="str">
            <v>41765880119503</v>
          </cell>
          <cell r="D770" t="str">
            <v>1070</v>
          </cell>
          <cell r="E770" t="str">
            <v>A-Active Member</v>
          </cell>
          <cell r="F770" t="str">
            <v>SBE-Everest Public High</v>
          </cell>
          <cell r="G770" t="str">
            <v>SanFrancisco</v>
          </cell>
          <cell r="H770" t="str">
            <v>SanMateo</v>
          </cell>
          <cell r="J770">
            <v>108</v>
          </cell>
          <cell r="K770" t="str">
            <v>9</v>
          </cell>
          <cell r="L770" t="str">
            <v>12</v>
          </cell>
          <cell r="N770" t="str">
            <v>Site_Based</v>
          </cell>
          <cell r="O770" t="str">
            <v>Startup</v>
          </cell>
          <cell r="P770" t="str">
            <v>Direct</v>
          </cell>
          <cell r="Q770">
            <v>40049</v>
          </cell>
        </row>
        <row r="771">
          <cell r="A771">
            <v>62782</v>
          </cell>
          <cell r="B771" t="str">
            <v>Western Sierra Collegiate Academy</v>
          </cell>
          <cell r="C771" t="str">
            <v>31765700119487</v>
          </cell>
          <cell r="D771" t="str">
            <v>1071</v>
          </cell>
          <cell r="E771" t="str">
            <v>A-Active Member</v>
          </cell>
          <cell r="F771" t="str">
            <v>SBE-Western Sierra Collegiate Academy</v>
          </cell>
          <cell r="G771" t="str">
            <v>Sacramento</v>
          </cell>
          <cell r="H771" t="str">
            <v>Placer</v>
          </cell>
          <cell r="J771">
            <v>150</v>
          </cell>
          <cell r="K771" t="str">
            <v>7</v>
          </cell>
          <cell r="L771" t="str">
            <v>12</v>
          </cell>
          <cell r="N771" t="str">
            <v>Site_Based</v>
          </cell>
          <cell r="O771" t="str">
            <v>Startup</v>
          </cell>
          <cell r="P771" t="str">
            <v>Direct</v>
          </cell>
          <cell r="Q771">
            <v>40043</v>
          </cell>
        </row>
        <row r="772">
          <cell r="A772">
            <v>62809</v>
          </cell>
          <cell r="B772" t="str">
            <v>Creekside Cooperative Charter School</v>
          </cell>
          <cell r="C772" t="str">
            <v>31668520120105</v>
          </cell>
          <cell r="D772" t="str">
            <v>1102</v>
          </cell>
          <cell r="E772" t="str">
            <v>A-Active Member</v>
          </cell>
          <cell r="F772" t="str">
            <v>Newcastle Elementary
</v>
          </cell>
          <cell r="G772" t="str">
            <v>Sacramento</v>
          </cell>
          <cell r="H772" t="str">
            <v>Placer</v>
          </cell>
          <cell r="J772">
            <v>75</v>
          </cell>
          <cell r="K772" t="str">
            <v>K</v>
          </cell>
          <cell r="L772" t="str">
            <v>8</v>
          </cell>
          <cell r="N772" t="str">
            <v>Ind_Study</v>
          </cell>
          <cell r="O772" t="str">
            <v>Startup</v>
          </cell>
          <cell r="P772" t="str">
            <v>Locally</v>
          </cell>
          <cell r="Q772">
            <v>40045</v>
          </cell>
        </row>
        <row r="773">
          <cell r="A773">
            <v>62829</v>
          </cell>
          <cell r="B773" t="str">
            <v>Crown Ridge Academy</v>
          </cell>
          <cell r="C773" t="str">
            <v>36678760120691</v>
          </cell>
          <cell r="D773" t="str">
            <v>1134</v>
          </cell>
          <cell r="E773" t="str">
            <v>A-Active Member</v>
          </cell>
          <cell r="F773" t="str">
            <v>San Bernardino City Unified 
</v>
          </cell>
          <cell r="G773" t="str">
            <v>Inland_Empire</v>
          </cell>
          <cell r="H773" t="str">
            <v>SanBernardino</v>
          </cell>
          <cell r="J773">
            <v>100</v>
          </cell>
          <cell r="N773" t="str">
            <v>Site_Based</v>
          </cell>
          <cell r="O773" t="str">
            <v>Startup</v>
          </cell>
          <cell r="P773" t="str">
            <v>Locally</v>
          </cell>
          <cell r="Q773">
            <v>40393</v>
          </cell>
        </row>
        <row r="774">
          <cell r="A774">
            <v>62850</v>
          </cell>
          <cell r="B774" t="str">
            <v>R.A.A.M.P Charter Academy</v>
          </cell>
          <cell r="C774" t="str">
            <v>07616480119586</v>
          </cell>
          <cell r="D774" t="str">
            <v>1073</v>
          </cell>
          <cell r="E774" t="str">
            <v>A-Active Member</v>
          </cell>
          <cell r="F774" t="str">
            <v>Antioch Unified</v>
          </cell>
          <cell r="G774" t="str">
            <v>SanFrancisco</v>
          </cell>
          <cell r="H774" t="str">
            <v>ContraCosta</v>
          </cell>
          <cell r="J774">
            <v>80</v>
          </cell>
          <cell r="K774" t="str">
            <v>K</v>
          </cell>
          <cell r="L774" t="str">
            <v>4</v>
          </cell>
          <cell r="N774" t="str">
            <v>Site_Based</v>
          </cell>
          <cell r="O774" t="str">
            <v>Startup</v>
          </cell>
          <cell r="P774" t="str">
            <v>Direct</v>
          </cell>
          <cell r="Q774">
            <v>40042</v>
          </cell>
        </row>
        <row r="775">
          <cell r="A775">
            <v>63097</v>
          </cell>
          <cell r="B775" t="str">
            <v>Dunlap High School</v>
          </cell>
          <cell r="C775" t="str">
            <v>10622650116640</v>
          </cell>
          <cell r="D775" t="str">
            <v>1074</v>
          </cell>
          <cell r="E775" t="str">
            <v>P-Prospect Member</v>
          </cell>
          <cell r="F775" t="str">
            <v>Kings Canyon Joint Unified</v>
          </cell>
          <cell r="G775" t="str">
            <v>Fresno</v>
          </cell>
          <cell r="H775" t="str">
            <v>Fresno</v>
          </cell>
          <cell r="J775">
            <v>77</v>
          </cell>
          <cell r="K775" t="str">
            <v>9</v>
          </cell>
          <cell r="L775" t="str">
            <v>12</v>
          </cell>
          <cell r="N775" t="str">
            <v>Ind_Study</v>
          </cell>
          <cell r="O775" t="str">
            <v>Conversion</v>
          </cell>
          <cell r="P775" t="str">
            <v>Locally</v>
          </cell>
          <cell r="Q775">
            <v>40045</v>
          </cell>
        </row>
        <row r="776">
          <cell r="A776">
            <v>63100</v>
          </cell>
          <cell r="B776" t="str">
            <v>University Preparatory High School</v>
          </cell>
          <cell r="C776" t="str">
            <v>54105460119602</v>
          </cell>
          <cell r="D776" t="str">
            <v>1076</v>
          </cell>
          <cell r="E776" t="str">
            <v>P-Prospect Member</v>
          </cell>
          <cell r="F776" t="str">
            <v>Tulare County Office of Education</v>
          </cell>
          <cell r="G776" t="str">
            <v>Fresno</v>
          </cell>
          <cell r="H776" t="str">
            <v>Tulare</v>
          </cell>
          <cell r="J776">
            <v>73</v>
          </cell>
          <cell r="K776" t="str">
            <v>9</v>
          </cell>
          <cell r="L776" t="str">
            <v>10</v>
          </cell>
          <cell r="N776" t="str">
            <v>Site_Based</v>
          </cell>
          <cell r="O776" t="str">
            <v>Startup</v>
          </cell>
          <cell r="P776" t="str">
            <v>Direct</v>
          </cell>
          <cell r="Q776">
            <v>40042</v>
          </cell>
        </row>
        <row r="777">
          <cell r="A777">
            <v>63122</v>
          </cell>
          <cell r="B777" t="str">
            <v>SUSD Early College Academy (SECA)</v>
          </cell>
          <cell r="C777" t="str">
            <v>39686760119743</v>
          </cell>
          <cell r="D777" t="str">
            <v>1083</v>
          </cell>
          <cell r="E777" t="str">
            <v>P-Prospect Member</v>
          </cell>
          <cell r="F777" t="str">
            <v>Stockton Unified</v>
          </cell>
          <cell r="G777" t="str">
            <v>Sacramento</v>
          </cell>
          <cell r="H777" t="str">
            <v>SanJoaquin</v>
          </cell>
          <cell r="J777">
            <v>121</v>
          </cell>
          <cell r="K777" t="str">
            <v>9</v>
          </cell>
          <cell r="L777" t="str">
            <v>12</v>
          </cell>
          <cell r="N777" t="str">
            <v>Site_Based</v>
          </cell>
          <cell r="O777" t="str">
            <v>Startup</v>
          </cell>
          <cell r="P777" t="str">
            <v>Locally</v>
          </cell>
          <cell r="Q777">
            <v>40037</v>
          </cell>
        </row>
        <row r="778">
          <cell r="A778">
            <v>63127</v>
          </cell>
          <cell r="B778" t="str">
            <v>Mountain Peak Charter School</v>
          </cell>
          <cell r="C778" t="str">
            <v>37682130120253</v>
          </cell>
          <cell r="D778" t="str">
            <v>1090</v>
          </cell>
          <cell r="E778" t="str">
            <v>A-Active Member</v>
          </cell>
          <cell r="F778" t="str">
            <v>Mountain Empire Unified</v>
          </cell>
          <cell r="G778" t="str">
            <v>SanDiego</v>
          </cell>
          <cell r="H778" t="str">
            <v>SanDiego</v>
          </cell>
          <cell r="J778">
            <v>511</v>
          </cell>
          <cell r="K778" t="str">
            <v>K</v>
          </cell>
          <cell r="L778" t="str">
            <v>12</v>
          </cell>
          <cell r="N778" t="str">
            <v>Ind_Study</v>
          </cell>
          <cell r="O778" t="str">
            <v>Startup</v>
          </cell>
          <cell r="P778" t="str">
            <v>Direct</v>
          </cell>
          <cell r="Q778">
            <v>40049</v>
          </cell>
        </row>
        <row r="779">
          <cell r="A779">
            <v>63138</v>
          </cell>
          <cell r="B779" t="str">
            <v>Ipakanni Early College Charter School
c/o Mooretown Rancheria</v>
          </cell>
          <cell r="C779" t="str">
            <v>04614400121509</v>
          </cell>
          <cell r="D779" t="str">
            <v>1170</v>
          </cell>
          <cell r="E779" t="str">
            <v>A-Active Member</v>
          </cell>
          <cell r="F779" t="str">
            <v>Feather Falls Union Elementary
</v>
          </cell>
          <cell r="G779" t="str">
            <v>Sacramento</v>
          </cell>
          <cell r="H779" t="str">
            <v>Butte</v>
          </cell>
          <cell r="J779">
            <v>70</v>
          </cell>
          <cell r="K779" t="str">
            <v>9</v>
          </cell>
          <cell r="L779" t="str">
            <v>12</v>
          </cell>
          <cell r="N779" t="str">
            <v>Site_Based</v>
          </cell>
          <cell r="O779" t="str">
            <v>Startup</v>
          </cell>
          <cell r="P779" t="str">
            <v>Direct</v>
          </cell>
          <cell r="Q779">
            <v>40399</v>
          </cell>
        </row>
        <row r="780">
          <cell r="A780">
            <v>63139</v>
          </cell>
          <cell r="B780" t="str">
            <v>Today's Fresh Start Charter School Inglewood</v>
          </cell>
          <cell r="C780" t="str">
            <v>19646340119552</v>
          </cell>
          <cell r="D780" t="str">
            <v>1075</v>
          </cell>
          <cell r="E780" t="str">
            <v>P-Prospect Member</v>
          </cell>
          <cell r="F780" t="str">
            <v>Inglewood Unified</v>
          </cell>
          <cell r="G780" t="str">
            <v>Los_Angeles</v>
          </cell>
          <cell r="H780" t="str">
            <v>LosAngeles</v>
          </cell>
          <cell r="J780">
            <v>0</v>
          </cell>
          <cell r="K780" t="str">
            <v>K</v>
          </cell>
          <cell r="L780" t="str">
            <v>6</v>
          </cell>
          <cell r="N780" t="str">
            <v>Site_Based</v>
          </cell>
          <cell r="O780" t="str">
            <v>Startup</v>
          </cell>
          <cell r="P780" t="str">
            <v>Direct</v>
          </cell>
          <cell r="Q780">
            <v>39995</v>
          </cell>
        </row>
        <row r="781">
          <cell r="A781">
            <v>63140</v>
          </cell>
          <cell r="B781" t="str">
            <v>Pacific Technology School Orangevale</v>
          </cell>
          <cell r="C781" t="str">
            <v>30765960119529</v>
          </cell>
          <cell r="D781" t="str">
            <v>1069</v>
          </cell>
          <cell r="E781" t="str">
            <v>A-Active Member</v>
          </cell>
          <cell r="F781" t="str">
            <v>SBC-Pacific Technology</v>
          </cell>
          <cell r="G781" t="str">
            <v>Sacramento</v>
          </cell>
          <cell r="H781" t="str">
            <v>Sacramento</v>
          </cell>
          <cell r="J781">
            <v>152</v>
          </cell>
          <cell r="K781" t="str">
            <v>6</v>
          </cell>
          <cell r="L781" t="str">
            <v>12</v>
          </cell>
          <cell r="N781" t="str">
            <v>Site_Based</v>
          </cell>
          <cell r="O781" t="str">
            <v>Startup</v>
          </cell>
          <cell r="P781" t="str">
            <v>Direct</v>
          </cell>
          <cell r="Q781">
            <v>40065</v>
          </cell>
        </row>
        <row r="782">
          <cell r="A782">
            <v>63150</v>
          </cell>
          <cell r="B782" t="str">
            <v>Da Vinci Charter Academy</v>
          </cell>
          <cell r="C782" t="str">
            <v>57726780119578</v>
          </cell>
          <cell r="D782" t="str">
            <v>1079</v>
          </cell>
          <cell r="E782" t="str">
            <v>P-Prospect Member</v>
          </cell>
          <cell r="F782" t="str">
            <v>Davis Joint Unified</v>
          </cell>
          <cell r="G782" t="str">
            <v>Sacramento</v>
          </cell>
          <cell r="H782" t="str">
            <v>Yolo</v>
          </cell>
          <cell r="J782">
            <v>346</v>
          </cell>
          <cell r="K782" t="str">
            <v>7</v>
          </cell>
          <cell r="L782" t="str">
            <v>12</v>
          </cell>
          <cell r="N782" t="str">
            <v>Site_Based</v>
          </cell>
          <cell r="O782" t="str">
            <v>Startup</v>
          </cell>
          <cell r="P782" t="str">
            <v>Locally</v>
          </cell>
          <cell r="Q782">
            <v>40051</v>
          </cell>
        </row>
        <row r="783">
          <cell r="A783">
            <v>63152</v>
          </cell>
          <cell r="B783" t="str">
            <v>Da Vinci Design</v>
          </cell>
          <cell r="C783" t="str">
            <v>19651690119636</v>
          </cell>
          <cell r="D783" t="str">
            <v>1081</v>
          </cell>
          <cell r="E783" t="str">
            <v>A-Active Member</v>
          </cell>
          <cell r="F783" t="str">
            <v>Wiseburn Elementary</v>
          </cell>
          <cell r="G783" t="str">
            <v>Los_Angeles</v>
          </cell>
          <cell r="H783" t="str">
            <v>LosAngeles</v>
          </cell>
          <cell r="J783">
            <v>310</v>
          </cell>
          <cell r="K783" t="str">
            <v>9</v>
          </cell>
          <cell r="L783" t="str">
            <v>10</v>
          </cell>
          <cell r="N783" t="str">
            <v>Site_Based</v>
          </cell>
          <cell r="O783" t="str">
            <v>Startup</v>
          </cell>
          <cell r="P783" t="str">
            <v>Locally</v>
          </cell>
          <cell r="Q783">
            <v>40043</v>
          </cell>
        </row>
        <row r="784">
          <cell r="A784">
            <v>63157</v>
          </cell>
          <cell r="B784" t="str">
            <v>Stockton Alternative High</v>
          </cell>
          <cell r="C784" t="str">
            <v>39686760119784</v>
          </cell>
          <cell r="D784" t="str">
            <v>1084</v>
          </cell>
          <cell r="E784" t="str">
            <v>P-Prospect Member</v>
          </cell>
          <cell r="F784" t="str">
            <v>Stockton Unified</v>
          </cell>
          <cell r="G784" t="str">
            <v>Sacramento</v>
          </cell>
          <cell r="H784" t="str">
            <v>SanJoaquin</v>
          </cell>
          <cell r="J784">
            <v>160</v>
          </cell>
          <cell r="K784" t="str">
            <v>9</v>
          </cell>
          <cell r="L784" t="str">
            <v>12</v>
          </cell>
          <cell r="N784" t="str">
            <v>Site_Based</v>
          </cell>
          <cell r="O784" t="str">
            <v>Startup</v>
          </cell>
          <cell r="P784" t="str">
            <v>Locally</v>
          </cell>
          <cell r="Q784">
            <v>40037</v>
          </cell>
        </row>
        <row r="785">
          <cell r="A785">
            <v>63163</v>
          </cell>
          <cell r="B785" t="str">
            <v>Gompers Preparatory Academy</v>
          </cell>
          <cell r="C785" t="str">
            <v>37683380119610</v>
          </cell>
          <cell r="D785" t="str">
            <v>1080</v>
          </cell>
          <cell r="E785" t="str">
            <v>A-Active Member</v>
          </cell>
          <cell r="F785" t="str">
            <v>San Diego Unified School District</v>
          </cell>
          <cell r="G785" t="str">
            <v>SanDiego</v>
          </cell>
          <cell r="H785" t="str">
            <v>SanDiego</v>
          </cell>
          <cell r="J785">
            <v>265</v>
          </cell>
          <cell r="K785" t="str">
            <v>9</v>
          </cell>
          <cell r="L785" t="str">
            <v>10</v>
          </cell>
          <cell r="N785" t="str">
            <v>Site_Based</v>
          </cell>
          <cell r="O785" t="str">
            <v>Startup</v>
          </cell>
          <cell r="P785" t="str">
            <v>Direct</v>
          </cell>
          <cell r="Q785">
            <v>40056</v>
          </cell>
        </row>
        <row r="786">
          <cell r="A786">
            <v>63199</v>
          </cell>
          <cell r="B786" t="str">
            <v>Aspire College Preparatory - Sacramento</v>
          </cell>
          <cell r="C786" t="str">
            <v>09764890120469</v>
          </cell>
          <cell r="D786" t="str">
            <v>0854</v>
          </cell>
          <cell r="E786" t="str">
            <v>A-Active Member</v>
          </cell>
          <cell r="F786" t="str">
            <v>SBC- Aspire Public</v>
          </cell>
          <cell r="G786" t="str">
            <v>Sacramento</v>
          </cell>
          <cell r="H786" t="str">
            <v>ElDorado</v>
          </cell>
          <cell r="J786">
            <v>340</v>
          </cell>
          <cell r="K786" t="str">
            <v>K</v>
          </cell>
          <cell r="L786" t="str">
            <v>8</v>
          </cell>
          <cell r="N786" t="str">
            <v>Site_Based</v>
          </cell>
          <cell r="O786" t="str">
            <v>Startup</v>
          </cell>
          <cell r="P786" t="str">
            <v>Direct</v>
          </cell>
          <cell r="Q786">
            <v>40064</v>
          </cell>
        </row>
        <row r="787">
          <cell r="A787">
            <v>63201</v>
          </cell>
          <cell r="B787" t="str">
            <v>Rio Valley Charter School</v>
          </cell>
          <cell r="C787" t="str">
            <v>39685850122580</v>
          </cell>
          <cell r="D787" t="str">
            <v>1229</v>
          </cell>
          <cell r="E787" t="str">
            <v>A-Active Member</v>
          </cell>
          <cell r="F787" t="str">
            <v>Lodi Unified</v>
          </cell>
          <cell r="G787" t="str">
            <v>Sacramento</v>
          </cell>
          <cell r="H787" t="str">
            <v>SanJoaquin</v>
          </cell>
          <cell r="J787">
            <v>216</v>
          </cell>
          <cell r="N787" t="str">
            <v>Ind_Study</v>
          </cell>
          <cell r="O787" t="str">
            <v>Startup</v>
          </cell>
          <cell r="P787" t="str">
            <v>Direct</v>
          </cell>
          <cell r="Q787">
            <v>40406</v>
          </cell>
        </row>
        <row r="788">
          <cell r="A788">
            <v>63213</v>
          </cell>
          <cell r="B788" t="str">
            <v>Barack Obama Charter School</v>
          </cell>
          <cell r="C788" t="str">
            <v>19765470118760</v>
          </cell>
          <cell r="D788" t="str">
            <v>1062</v>
          </cell>
          <cell r="E788" t="str">
            <v>A-Active Member</v>
          </cell>
          <cell r="F788" t="str">
            <v>SBE- Barack Obama Charter</v>
          </cell>
          <cell r="G788" t="str">
            <v>Los_Angeles</v>
          </cell>
          <cell r="H788" t="str">
            <v>LosAngeles</v>
          </cell>
          <cell r="J788">
            <v>290</v>
          </cell>
          <cell r="K788" t="str">
            <v>K</v>
          </cell>
          <cell r="L788" t="str">
            <v>6</v>
          </cell>
          <cell r="N788" t="str">
            <v>Site_Based</v>
          </cell>
          <cell r="O788" t="str">
            <v>Startup</v>
          </cell>
          <cell r="P788" t="str">
            <v>Direct</v>
          </cell>
          <cell r="Q788">
            <v>40064</v>
          </cell>
        </row>
        <row r="789">
          <cell r="A789">
            <v>63256</v>
          </cell>
          <cell r="B789" t="str">
            <v>Watts Learning Center Charter Middle</v>
          </cell>
          <cell r="C789" t="str">
            <v>19647330120527</v>
          </cell>
          <cell r="D789" t="str">
            <v>1141</v>
          </cell>
          <cell r="E789" t="str">
            <v>A-Active Member</v>
          </cell>
          <cell r="F789" t="str">
            <v>Los Angeles Unified School District</v>
          </cell>
          <cell r="G789" t="str">
            <v>Los_Angeles</v>
          </cell>
          <cell r="H789" t="str">
            <v>LosAngeles</v>
          </cell>
          <cell r="J789">
            <v>42</v>
          </cell>
          <cell r="K789" t="str">
            <v>6</v>
          </cell>
          <cell r="L789" t="str">
            <v>8</v>
          </cell>
          <cell r="N789" t="str">
            <v>Site_Based</v>
          </cell>
          <cell r="O789" t="str">
            <v>Startup</v>
          </cell>
          <cell r="P789" t="str">
            <v>Direct</v>
          </cell>
          <cell r="Q789">
            <v>40077</v>
          </cell>
        </row>
        <row r="790">
          <cell r="A790">
            <v>63259</v>
          </cell>
          <cell r="B790" t="str">
            <v>KIPP Empower Academy</v>
          </cell>
          <cell r="C790" t="str">
            <v>19647330121699</v>
          </cell>
          <cell r="D790" t="str">
            <v>1195</v>
          </cell>
          <cell r="E790" t="str">
            <v>A-Active Member</v>
          </cell>
          <cell r="F790" t="str">
            <v>Los Angeles Unified School District</v>
          </cell>
          <cell r="G790" t="str">
            <v>Los_Angeles</v>
          </cell>
          <cell r="H790" t="str">
            <v>LosAngeles</v>
          </cell>
          <cell r="J790">
            <v>110</v>
          </cell>
          <cell r="K790" t="str">
            <v>K</v>
          </cell>
          <cell r="L790" t="str">
            <v>K</v>
          </cell>
          <cell r="N790" t="str">
            <v>Site_Based</v>
          </cell>
          <cell r="O790" t="str">
            <v>Startup</v>
          </cell>
          <cell r="P790" t="str">
            <v>Direct</v>
          </cell>
          <cell r="Q790">
            <v>40406</v>
          </cell>
        </row>
        <row r="791">
          <cell r="A791">
            <v>63260</v>
          </cell>
          <cell r="B791" t="str">
            <v>Vista Charter Middle School</v>
          </cell>
          <cell r="C791" t="str">
            <v>19647330122739</v>
          </cell>
          <cell r="D791" t="str">
            <v>1234</v>
          </cell>
          <cell r="E791" t="str">
            <v>A-Active Member</v>
          </cell>
          <cell r="F791" t="str">
            <v>Los Angeles Unified School District</v>
          </cell>
          <cell r="G791" t="str">
            <v>Los_Angeles</v>
          </cell>
          <cell r="H791" t="str">
            <v>LosAngeles</v>
          </cell>
          <cell r="J791">
            <v>150</v>
          </cell>
          <cell r="N791" t="str">
            <v>Site_Based</v>
          </cell>
          <cell r="O791" t="str">
            <v>Startup</v>
          </cell>
          <cell r="P791" t="str">
            <v>Direct</v>
          </cell>
          <cell r="Q791">
            <v>40422</v>
          </cell>
        </row>
        <row r="792">
          <cell r="A792">
            <v>63264</v>
          </cell>
          <cell r="B792" t="str">
            <v>College-Ready Academy High School #11</v>
          </cell>
          <cell r="C792" t="str">
            <v>19647330121285</v>
          </cell>
          <cell r="D792" t="str">
            <v>1161</v>
          </cell>
          <cell r="E792" t="str">
            <v>A-Active Member</v>
          </cell>
          <cell r="F792" t="str">
            <v>Los Angeles Unified School District</v>
          </cell>
          <cell r="G792" t="str">
            <v>Los_Angeles</v>
          </cell>
          <cell r="H792" t="str">
            <v>LosAngeles</v>
          </cell>
          <cell r="J792">
            <v>150</v>
          </cell>
          <cell r="K792" t="str">
            <v>9</v>
          </cell>
          <cell r="L792" t="str">
            <v>9</v>
          </cell>
          <cell r="N792" t="str">
            <v>Site_Based</v>
          </cell>
          <cell r="O792" t="str">
            <v>Startup</v>
          </cell>
          <cell r="P792" t="str">
            <v>Direct</v>
          </cell>
          <cell r="Q792">
            <v>40435</v>
          </cell>
        </row>
        <row r="793">
          <cell r="A793">
            <v>63280</v>
          </cell>
          <cell r="B793" t="str">
            <v>ICEF Inglewood Elementary Charter Academy</v>
          </cell>
          <cell r="C793" t="str">
            <v>19646340120303</v>
          </cell>
          <cell r="D793" t="str">
            <v>1121</v>
          </cell>
          <cell r="E793" t="str">
            <v>A-Active Member</v>
          </cell>
          <cell r="F793" t="str">
            <v>Inglewood Unified</v>
          </cell>
          <cell r="G793" t="str">
            <v>Los_Angeles</v>
          </cell>
          <cell r="H793" t="str">
            <v>LosAngeles</v>
          </cell>
          <cell r="J793">
            <v>100</v>
          </cell>
          <cell r="K793" t="str">
            <v>K</v>
          </cell>
          <cell r="L793" t="str">
            <v>5</v>
          </cell>
          <cell r="N793" t="str">
            <v>Site_Based</v>
          </cell>
          <cell r="O793" t="str">
            <v>Startup</v>
          </cell>
          <cell r="P793" t="str">
            <v>Locally</v>
          </cell>
          <cell r="Q793">
            <v>40064</v>
          </cell>
        </row>
        <row r="794">
          <cell r="A794">
            <v>63352</v>
          </cell>
          <cell r="B794" t="str">
            <v>Citizens of the World Charter Hollywood</v>
          </cell>
          <cell r="C794" t="str">
            <v>19647330122556</v>
          </cell>
          <cell r="D794" t="str">
            <v>1200</v>
          </cell>
          <cell r="E794" t="str">
            <v>A-Active Member</v>
          </cell>
          <cell r="F794" t="str">
            <v>Los Angeles Unified School District</v>
          </cell>
          <cell r="G794" t="str">
            <v>Los_Angeles</v>
          </cell>
          <cell r="H794" t="str">
            <v>LosAngeles</v>
          </cell>
          <cell r="J794">
            <v>120</v>
          </cell>
          <cell r="K794" t="str">
            <v>K</v>
          </cell>
          <cell r="L794" t="str">
            <v>8</v>
          </cell>
          <cell r="N794" t="str">
            <v>Site_Based</v>
          </cell>
          <cell r="O794" t="str">
            <v>Startup</v>
          </cell>
          <cell r="P794" t="str">
            <v>Direct</v>
          </cell>
          <cell r="Q794">
            <v>40428</v>
          </cell>
        </row>
        <row r="795">
          <cell r="A795">
            <v>63381</v>
          </cell>
          <cell r="B795" t="str">
            <v>Stockton Collegiate International Elementary</v>
          </cell>
          <cell r="C795" t="str">
            <v>39686760120725</v>
          </cell>
          <cell r="D795" t="str">
            <v>1142</v>
          </cell>
          <cell r="E795" t="str">
            <v>A-Active Member</v>
          </cell>
          <cell r="F795" t="str">
            <v>Stockton Unified</v>
          </cell>
          <cell r="G795" t="str">
            <v>Sacramento</v>
          </cell>
          <cell r="H795" t="str">
            <v>SanJoaquin</v>
          </cell>
          <cell r="J795">
            <v>360</v>
          </cell>
          <cell r="K795" t="str">
            <v>K</v>
          </cell>
          <cell r="L795" t="str">
            <v>5</v>
          </cell>
          <cell r="N795" t="str">
            <v>Site_Based</v>
          </cell>
          <cell r="O795" t="str">
            <v>Startup</v>
          </cell>
          <cell r="P795" t="str">
            <v>Direct</v>
          </cell>
          <cell r="Q795">
            <v>40428</v>
          </cell>
        </row>
        <row r="796">
          <cell r="A796">
            <v>63392</v>
          </cell>
          <cell r="B796" t="str">
            <v>Cielo Vista Elementary</v>
          </cell>
          <cell r="C796" t="str">
            <v>33671736032411</v>
          </cell>
          <cell r="D796" t="str">
            <v>1173</v>
          </cell>
          <cell r="E796" t="str">
            <v>A-Active Member</v>
          </cell>
          <cell r="F796" t="str">
            <v>Palm Springs Unified</v>
          </cell>
          <cell r="G796" t="str">
            <v>Inland_Empire</v>
          </cell>
          <cell r="H796" t="str">
            <v>Riverside</v>
          </cell>
          <cell r="J796">
            <v>0</v>
          </cell>
          <cell r="K796" t="str">
            <v>K</v>
          </cell>
          <cell r="L796" t="str">
            <v>6</v>
          </cell>
          <cell r="N796" t="str">
            <v>Site_Based</v>
          </cell>
          <cell r="O796" t="str">
            <v>Conversion</v>
          </cell>
          <cell r="P796" t="str">
            <v>Direct</v>
          </cell>
          <cell r="Q796">
            <v>40393</v>
          </cell>
        </row>
        <row r="797">
          <cell r="A797">
            <v>63405</v>
          </cell>
          <cell r="B797" t="str">
            <v>Pleasant Ridge Charter School</v>
          </cell>
          <cell r="C797" t="str">
            <v>29663736027163</v>
          </cell>
          <cell r="D797" t="str">
            <v>1221</v>
          </cell>
          <cell r="E797" t="str">
            <v>A-Active Member</v>
          </cell>
          <cell r="F797" t="str">
            <v>Pleasant Ridge Union Elementary</v>
          </cell>
          <cell r="G797" t="str">
            <v>Sacramento</v>
          </cell>
          <cell r="H797" t="str">
            <v>Nevada</v>
          </cell>
          <cell r="J797">
            <v>0</v>
          </cell>
          <cell r="N797" t="str">
            <v>Combination</v>
          </cell>
          <cell r="O797" t="str">
            <v>Conversion</v>
          </cell>
          <cell r="P797" t="str">
            <v>Locally</v>
          </cell>
          <cell r="Q797">
            <v>40406</v>
          </cell>
        </row>
        <row r="798">
          <cell r="A798">
            <v>63422</v>
          </cell>
          <cell r="B798" t="str">
            <v>Iftin High School</v>
          </cell>
          <cell r="C798" t="str">
            <v>37683380121178</v>
          </cell>
          <cell r="D798" t="str">
            <v>1136</v>
          </cell>
          <cell r="E798" t="str">
            <v>A-Active Member</v>
          </cell>
          <cell r="F798" t="str">
            <v>San Diego Unified</v>
          </cell>
          <cell r="G798" t="str">
            <v>SanDiego</v>
          </cell>
          <cell r="H798" t="str">
            <v>SanDiego</v>
          </cell>
          <cell r="J798">
            <v>80</v>
          </cell>
          <cell r="O798" t="str">
            <v>Startup</v>
          </cell>
          <cell r="P798" t="str">
            <v>Direct</v>
          </cell>
          <cell r="Q798">
            <v>40428</v>
          </cell>
        </row>
        <row r="799">
          <cell r="A799">
            <v>63426</v>
          </cell>
          <cell r="B799" t="str">
            <v>New Vision Middle School</v>
          </cell>
          <cell r="C799" t="str">
            <v>36678760120006</v>
          </cell>
          <cell r="D799" t="str">
            <v>1089</v>
          </cell>
          <cell r="E799" t="str">
            <v>A-Active Member</v>
          </cell>
          <cell r="F799" t="str">
            <v>San Bernardino City Unified School District
</v>
          </cell>
          <cell r="G799" t="str">
            <v>Inland_Empire</v>
          </cell>
          <cell r="H799" t="str">
            <v>SanBernardino</v>
          </cell>
          <cell r="J799">
            <v>117</v>
          </cell>
          <cell r="K799" t="str">
            <v>6</v>
          </cell>
          <cell r="L799" t="str">
            <v>7</v>
          </cell>
          <cell r="N799" t="str">
            <v>Site_Based</v>
          </cell>
          <cell r="O799" t="str">
            <v>Startup</v>
          </cell>
          <cell r="P799" t="str">
            <v>Direct</v>
          </cell>
          <cell r="Q799">
            <v>40057</v>
          </cell>
        </row>
        <row r="800">
          <cell r="A800">
            <v>63431</v>
          </cell>
          <cell r="B800" t="str">
            <v>Rocketship Los Suenos Academy</v>
          </cell>
          <cell r="C800" t="str">
            <v>43104390120642</v>
          </cell>
          <cell r="D800" t="str">
            <v>1127</v>
          </cell>
          <cell r="E800" t="str">
            <v>A-Active Member</v>
          </cell>
          <cell r="F800" t="str">
            <v>Santa Clara County Office of Education</v>
          </cell>
          <cell r="G800" t="str">
            <v>SanFrancisco</v>
          </cell>
          <cell r="H800" t="str">
            <v>SantaClara</v>
          </cell>
          <cell r="J800">
            <v>392</v>
          </cell>
          <cell r="K800" t="str">
            <v>K</v>
          </cell>
          <cell r="L800" t="str">
            <v>3</v>
          </cell>
          <cell r="N800" t="str">
            <v>Site_Based</v>
          </cell>
          <cell r="O800" t="str">
            <v>Startup</v>
          </cell>
          <cell r="P800" t="str">
            <v>Direct</v>
          </cell>
          <cell r="Q800">
            <v>40415</v>
          </cell>
        </row>
        <row r="801">
          <cell r="A801">
            <v>63450</v>
          </cell>
          <cell r="B801" t="str">
            <v>River Montessori Elementary Charter</v>
          </cell>
          <cell r="C801" t="str">
            <v>49766040119750</v>
          </cell>
          <cell r="D801" t="str">
            <v>1086</v>
          </cell>
          <cell r="E801" t="str">
            <v>P-Prospect Member</v>
          </cell>
          <cell r="F801" t="str">
            <v>SBE-River Montessori Elementary Charter</v>
          </cell>
          <cell r="G801" t="str">
            <v>SanFrancisco</v>
          </cell>
          <cell r="H801" t="str">
            <v>Sonoma</v>
          </cell>
          <cell r="J801">
            <v>100</v>
          </cell>
          <cell r="K801" t="str">
            <v>1</v>
          </cell>
          <cell r="L801" t="str">
            <v>4</v>
          </cell>
          <cell r="N801" t="str">
            <v>Site_Based</v>
          </cell>
          <cell r="O801" t="str">
            <v>Startup</v>
          </cell>
          <cell r="P801" t="str">
            <v>Direct</v>
          </cell>
          <cell r="Q801">
            <v>40064</v>
          </cell>
        </row>
        <row r="802">
          <cell r="A802">
            <v>63452</v>
          </cell>
          <cell r="B802" t="str">
            <v>Wright Charter School</v>
          </cell>
          <cell r="C802" t="str">
            <v>49710356052377</v>
          </cell>
          <cell r="D802" t="str">
            <v>1087</v>
          </cell>
          <cell r="E802" t="str">
            <v>P-Prospect Member</v>
          </cell>
          <cell r="F802" t="str">
            <v>Wright Elementary</v>
          </cell>
          <cell r="G802" t="str">
            <v>SanFrancisco</v>
          </cell>
          <cell r="H802" t="str">
            <v>Sonoma</v>
          </cell>
          <cell r="J802">
            <v>400</v>
          </cell>
          <cell r="K802" t="str">
            <v>K</v>
          </cell>
          <cell r="L802" t="str">
            <v>7</v>
          </cell>
          <cell r="N802" t="str">
            <v>Site_Based</v>
          </cell>
          <cell r="O802" t="str">
            <v>Conversion</v>
          </cell>
          <cell r="P802" t="str">
            <v>Locally</v>
          </cell>
          <cell r="Q802">
            <v>40042</v>
          </cell>
        </row>
        <row r="803">
          <cell r="A803">
            <v>63454</v>
          </cell>
          <cell r="B803" t="str">
            <v>Diego Hills Charter School</v>
          </cell>
          <cell r="C803" t="str">
            <v>37680490119990</v>
          </cell>
          <cell r="D803" t="str">
            <v>1088</v>
          </cell>
          <cell r="E803" t="str">
            <v>A-Active Member</v>
          </cell>
          <cell r="F803" t="str">
            <v>Dehesa Elementary</v>
          </cell>
          <cell r="G803" t="str">
            <v>SanDiego</v>
          </cell>
          <cell r="H803" t="str">
            <v>SanDiego</v>
          </cell>
          <cell r="J803">
            <v>382</v>
          </cell>
          <cell r="K803" t="str">
            <v>K</v>
          </cell>
          <cell r="L803" t="str">
            <v>12</v>
          </cell>
          <cell r="N803" t="str">
            <v>Ind_Study</v>
          </cell>
          <cell r="O803" t="str">
            <v>Startup</v>
          </cell>
          <cell r="P803" t="str">
            <v>Direct</v>
          </cell>
          <cell r="Q803">
            <v>39995</v>
          </cell>
        </row>
        <row r="804">
          <cell r="A804">
            <v>63455</v>
          </cell>
          <cell r="B804" t="str">
            <v>Independence Charter School</v>
          </cell>
          <cell r="C804" t="str">
            <v>50712660120063</v>
          </cell>
          <cell r="D804" t="str">
            <v>1098</v>
          </cell>
          <cell r="E804" t="str">
            <v>P-Prospect Member</v>
          </cell>
          <cell r="F804" t="str">
            <v>Salida Union Elementary</v>
          </cell>
          <cell r="G804" t="str">
            <v>Fresno</v>
          </cell>
          <cell r="H804" t="str">
            <v>Stanislaus</v>
          </cell>
          <cell r="J804">
            <v>3</v>
          </cell>
          <cell r="K804" t="str">
            <v>K</v>
          </cell>
          <cell r="L804" t="str">
            <v>8</v>
          </cell>
          <cell r="N804" t="str">
            <v>Ind_Study</v>
          </cell>
          <cell r="O804" t="str">
            <v>Startup</v>
          </cell>
          <cell r="P804" t="str">
            <v>Locally</v>
          </cell>
          <cell r="Q804">
            <v>40037</v>
          </cell>
        </row>
        <row r="805">
          <cell r="A805">
            <v>63457</v>
          </cell>
          <cell r="B805" t="str">
            <v>Gratton Charter School</v>
          </cell>
          <cell r="C805" t="str">
            <v>50710840120089</v>
          </cell>
          <cell r="D805" t="str">
            <v>1099</v>
          </cell>
          <cell r="E805" t="str">
            <v>P-Prospect Member</v>
          </cell>
          <cell r="F805" t="str">
            <v>Gratton Elementary</v>
          </cell>
          <cell r="G805" t="str">
            <v>Fresno</v>
          </cell>
          <cell r="H805" t="str">
            <v>Stanislaus</v>
          </cell>
          <cell r="J805">
            <v>68</v>
          </cell>
          <cell r="K805" t="str">
            <v>K</v>
          </cell>
          <cell r="L805" t="str">
            <v>8</v>
          </cell>
          <cell r="N805" t="str">
            <v>Site_Based</v>
          </cell>
          <cell r="O805" t="str">
            <v>Startup</v>
          </cell>
          <cell r="P805" t="str">
            <v>Locally</v>
          </cell>
          <cell r="Q805">
            <v>40043</v>
          </cell>
        </row>
        <row r="806">
          <cell r="A806">
            <v>63461</v>
          </cell>
          <cell r="B806" t="str">
            <v>Mercury Online Academy of Southern California</v>
          </cell>
          <cell r="C806" t="str">
            <v>33671570120279</v>
          </cell>
          <cell r="D806" t="str">
            <v>1104</v>
          </cell>
          <cell r="E806" t="str">
            <v>P-Prospect Member</v>
          </cell>
          <cell r="F806" t="str">
            <v>Nuview Union</v>
          </cell>
          <cell r="G806" t="str">
            <v>Inland_Empire</v>
          </cell>
          <cell r="H806" t="str">
            <v>Riverside</v>
          </cell>
          <cell r="J806">
            <v>83</v>
          </cell>
          <cell r="K806" t="str">
            <v>K</v>
          </cell>
          <cell r="L806" t="str">
            <v>10</v>
          </cell>
          <cell r="N806" t="str">
            <v>Site_Based</v>
          </cell>
          <cell r="O806" t="str">
            <v>Startup</v>
          </cell>
          <cell r="P806" t="str">
            <v>Direct</v>
          </cell>
          <cell r="Q806">
            <v>40042</v>
          </cell>
        </row>
        <row r="807">
          <cell r="A807">
            <v>63463</v>
          </cell>
          <cell r="B807" t="str">
            <v>Spring Creek Matanzas Charter School</v>
          </cell>
          <cell r="C807" t="str">
            <v>49708966052039</v>
          </cell>
          <cell r="D807" t="str">
            <v>1105</v>
          </cell>
          <cell r="E807" t="str">
            <v>P-Prospect Member</v>
          </cell>
          <cell r="F807" t="str">
            <v>Rincon Valley Union Elementary</v>
          </cell>
          <cell r="G807" t="str">
            <v>SanFrancisco</v>
          </cell>
          <cell r="H807" t="str">
            <v>Sonoma</v>
          </cell>
          <cell r="J807">
            <v>309</v>
          </cell>
          <cell r="K807" t="str">
            <v>K</v>
          </cell>
          <cell r="L807" t="str">
            <v>6</v>
          </cell>
          <cell r="N807" t="str">
            <v>Site_Based</v>
          </cell>
          <cell r="O807" t="str">
            <v>Conversion</v>
          </cell>
          <cell r="P807" t="str">
            <v>Locally</v>
          </cell>
          <cell r="Q807">
            <v>40042</v>
          </cell>
        </row>
        <row r="808">
          <cell r="A808">
            <v>63465</v>
          </cell>
          <cell r="B808" t="str">
            <v>The REACH School</v>
          </cell>
          <cell r="C808" t="str">
            <v>49709380120121</v>
          </cell>
          <cell r="D808" t="str">
            <v>1107</v>
          </cell>
          <cell r="E808" t="str">
            <v>P-Prospect Member</v>
          </cell>
          <cell r="F808" t="str">
            <v>Sebastopol Union Elementary</v>
          </cell>
          <cell r="G808" t="str">
            <v>SanFrancisco</v>
          </cell>
          <cell r="H808" t="str">
            <v>Sonoma</v>
          </cell>
          <cell r="J808">
            <v>46</v>
          </cell>
          <cell r="K808" t="str">
            <v>4</v>
          </cell>
          <cell r="L808" t="str">
            <v>8</v>
          </cell>
          <cell r="N808" t="str">
            <v>Site_Based</v>
          </cell>
          <cell r="O808" t="str">
            <v>Startup</v>
          </cell>
          <cell r="P808" t="str">
            <v>Locally</v>
          </cell>
          <cell r="Q808">
            <v>40049</v>
          </cell>
        </row>
        <row r="809">
          <cell r="A809">
            <v>63466</v>
          </cell>
          <cell r="B809" t="str">
            <v>Nueva Vista Language Academy</v>
          </cell>
          <cell r="C809" t="str">
            <v>15634040120139</v>
          </cell>
          <cell r="D809" t="str">
            <v>1109</v>
          </cell>
          <cell r="E809" t="str">
            <v>P-Prospect Member</v>
          </cell>
          <cell r="F809" t="str">
            <v>Delano Union Elementary</v>
          </cell>
          <cell r="G809" t="str">
            <v>Los_Angeles</v>
          </cell>
          <cell r="H809" t="str">
            <v>Kern</v>
          </cell>
          <cell r="J809">
            <v>680</v>
          </cell>
          <cell r="K809" t="str">
            <v>K</v>
          </cell>
          <cell r="L809" t="str">
            <v>6</v>
          </cell>
          <cell r="N809" t="str">
            <v>Site-Based Day</v>
          </cell>
          <cell r="O809" t="str">
            <v>Startup</v>
          </cell>
          <cell r="P809" t="str">
            <v>Locally</v>
          </cell>
          <cell r="Q809">
            <v>40028</v>
          </cell>
        </row>
        <row r="810">
          <cell r="A810">
            <v>63467</v>
          </cell>
          <cell r="B810" t="str">
            <v>Soldier Bridge Charter School</v>
          </cell>
          <cell r="C810" t="str">
            <v>18641880120147</v>
          </cell>
          <cell r="D810" t="str">
            <v>1110</v>
          </cell>
          <cell r="E810" t="str">
            <v>P-Prospect Member</v>
          </cell>
          <cell r="F810" t="str">
            <v>Shaffer Union Elementary</v>
          </cell>
          <cell r="G810" t="str">
            <v>Sacramento</v>
          </cell>
          <cell r="H810" t="str">
            <v>Lassen</v>
          </cell>
          <cell r="J810">
            <v>0</v>
          </cell>
          <cell r="K810" t="str">
            <v>K</v>
          </cell>
          <cell r="L810" t="str">
            <v>8</v>
          </cell>
          <cell r="N810" t="str">
            <v>Ind_Study</v>
          </cell>
          <cell r="O810" t="str">
            <v>Startup</v>
          </cell>
          <cell r="P810" t="str">
            <v>Locally</v>
          </cell>
          <cell r="Q810">
            <v>39995</v>
          </cell>
        </row>
        <row r="811">
          <cell r="A811">
            <v>63469</v>
          </cell>
          <cell r="B811" t="str">
            <v>Academy of Personalized Learning</v>
          </cell>
          <cell r="C811" t="str">
            <v>45752670120170</v>
          </cell>
          <cell r="D811" t="str">
            <v>1113</v>
          </cell>
          <cell r="E811" t="str">
            <v>A-Active Member</v>
          </cell>
          <cell r="F811" t="str">
            <v>Gateway Unified</v>
          </cell>
          <cell r="G811" t="str">
            <v>Sacramento</v>
          </cell>
          <cell r="H811" t="str">
            <v>Shasta</v>
          </cell>
          <cell r="J811">
            <v>335</v>
          </cell>
          <cell r="K811" t="str">
            <v>K</v>
          </cell>
          <cell r="L811" t="str">
            <v>12</v>
          </cell>
          <cell r="N811" t="str">
            <v>Ind_Study</v>
          </cell>
          <cell r="O811" t="str">
            <v>Startup</v>
          </cell>
          <cell r="P811" t="str">
            <v>Direct</v>
          </cell>
          <cell r="Q811">
            <v>40063</v>
          </cell>
        </row>
        <row r="812">
          <cell r="A812">
            <v>63471</v>
          </cell>
          <cell r="B812" t="str">
            <v>Inspire College Prep High School</v>
          </cell>
          <cell r="C812" t="str">
            <v>04614240120394</v>
          </cell>
          <cell r="D812" t="str">
            <v>1114</v>
          </cell>
          <cell r="E812" t="str">
            <v>P-Prospect Member</v>
          </cell>
          <cell r="F812" t="str">
            <v>Chico Unified</v>
          </cell>
          <cell r="G812" t="str">
            <v>Sacramento</v>
          </cell>
          <cell r="H812" t="str">
            <v>Butte</v>
          </cell>
          <cell r="J812">
            <v>0</v>
          </cell>
          <cell r="N812" t="str">
            <v>Site_Based</v>
          </cell>
          <cell r="O812" t="str">
            <v>Startup</v>
          </cell>
          <cell r="P812" t="str">
            <v>Locally</v>
          </cell>
          <cell r="Q812">
            <v>40401</v>
          </cell>
        </row>
        <row r="813">
          <cell r="A813">
            <v>63473</v>
          </cell>
          <cell r="B813" t="str">
            <v>ERES Academy</v>
          </cell>
          <cell r="C813" t="str">
            <v>01612590120188</v>
          </cell>
          <cell r="D813" t="str">
            <v>1115</v>
          </cell>
          <cell r="E813" t="str">
            <v>A-Active Member</v>
          </cell>
          <cell r="F813" t="str">
            <v>Oakland Unified</v>
          </cell>
          <cell r="G813" t="str">
            <v>SanFrancisco</v>
          </cell>
          <cell r="H813" t="str">
            <v>Alameda</v>
          </cell>
          <cell r="J813">
            <v>218</v>
          </cell>
          <cell r="K813" t="str">
            <v>K</v>
          </cell>
          <cell r="L813" t="str">
            <v>8</v>
          </cell>
          <cell r="N813" t="str">
            <v>Site_Based</v>
          </cell>
          <cell r="O813" t="str">
            <v>Startup</v>
          </cell>
          <cell r="P813" t="str">
            <v>Direct</v>
          </cell>
          <cell r="Q813">
            <v>40042</v>
          </cell>
        </row>
        <row r="814">
          <cell r="A814">
            <v>63474</v>
          </cell>
          <cell r="B814" t="str">
            <v>Magnolia Science Academy Santa Clara</v>
          </cell>
          <cell r="C814" t="str">
            <v>43696740120261</v>
          </cell>
          <cell r="D814" t="str">
            <v>1116</v>
          </cell>
          <cell r="E814" t="str">
            <v>A-Active Member</v>
          </cell>
          <cell r="F814" t="str">
            <v>Santa Clara County Office of Education</v>
          </cell>
          <cell r="G814" t="str">
            <v>SanFrancisco</v>
          </cell>
          <cell r="H814" t="str">
            <v>SantaClara</v>
          </cell>
          <cell r="J814">
            <v>102</v>
          </cell>
          <cell r="K814" t="str">
            <v>6</v>
          </cell>
          <cell r="L814" t="str">
            <v>7</v>
          </cell>
          <cell r="N814" t="str">
            <v>Site_Based</v>
          </cell>
          <cell r="O814" t="str">
            <v>Startup</v>
          </cell>
          <cell r="P814" t="str">
            <v>Direct</v>
          </cell>
          <cell r="Q814">
            <v>40406</v>
          </cell>
        </row>
        <row r="815">
          <cell r="A815">
            <v>63484</v>
          </cell>
          <cell r="B815" t="str">
            <v>ICEF Inglewood Middle Charter Academy</v>
          </cell>
          <cell r="C815" t="str">
            <v>19646340120311</v>
          </cell>
          <cell r="D815" t="str">
            <v>1122</v>
          </cell>
          <cell r="E815" t="str">
            <v>A-Active Member</v>
          </cell>
          <cell r="F815" t="str">
            <v>Inglewood Unified</v>
          </cell>
          <cell r="G815" t="str">
            <v>Los_Angeles</v>
          </cell>
          <cell r="H815" t="str">
            <v>LosAngeles</v>
          </cell>
          <cell r="J815">
            <v>135</v>
          </cell>
          <cell r="K815" t="str">
            <v>6</v>
          </cell>
          <cell r="L815" t="str">
            <v>8</v>
          </cell>
          <cell r="N815" t="str">
            <v>Site_Based</v>
          </cell>
          <cell r="O815" t="str">
            <v>Startup</v>
          </cell>
          <cell r="P815" t="str">
            <v>Locally</v>
          </cell>
          <cell r="Q815">
            <v>40064</v>
          </cell>
        </row>
        <row r="816">
          <cell r="A816">
            <v>63485</v>
          </cell>
          <cell r="B816" t="str">
            <v>Magnolia Science Academy San Diego 2</v>
          </cell>
          <cell r="C816" t="str">
            <v>37683380120196</v>
          </cell>
          <cell r="D816" t="str">
            <v>1117</v>
          </cell>
          <cell r="E816" t="str">
            <v>A-Active Member</v>
          </cell>
          <cell r="F816" t="str">
            <v>San Diego Unified</v>
          </cell>
          <cell r="G816" t="str">
            <v>SanDiego</v>
          </cell>
          <cell r="H816" t="str">
            <v>SanDiego</v>
          </cell>
          <cell r="J816">
            <v>8</v>
          </cell>
          <cell r="K816" t="str">
            <v>6</v>
          </cell>
          <cell r="L816" t="str">
            <v>12</v>
          </cell>
          <cell r="N816" t="str">
            <v>Site_Based</v>
          </cell>
          <cell r="O816" t="str">
            <v>Startup</v>
          </cell>
          <cell r="P816" t="str">
            <v>Direct</v>
          </cell>
          <cell r="Q816">
            <v>40428</v>
          </cell>
        </row>
        <row r="817">
          <cell r="A817">
            <v>63492</v>
          </cell>
          <cell r="B817" t="str">
            <v>New Day Academy</v>
          </cell>
          <cell r="C817" t="str">
            <v>18641620120287</v>
          </cell>
          <cell r="D817" t="str">
            <v>1123</v>
          </cell>
          <cell r="E817" t="str">
            <v>P-Prospect Member</v>
          </cell>
          <cell r="F817" t="str">
            <v>Ravendale-Termo Elementary</v>
          </cell>
          <cell r="G817" t="str">
            <v>Sacramento</v>
          </cell>
          <cell r="H817" t="str">
            <v>Lassen</v>
          </cell>
          <cell r="J817">
            <v>158</v>
          </cell>
          <cell r="K817" t="str">
            <v>K</v>
          </cell>
          <cell r="L817" t="str">
            <v>12</v>
          </cell>
          <cell r="N817" t="str">
            <v>Ind_Study</v>
          </cell>
          <cell r="O817" t="str">
            <v>Startup</v>
          </cell>
          <cell r="P817" t="str">
            <v>Direct</v>
          </cell>
          <cell r="Q817">
            <v>40049</v>
          </cell>
        </row>
        <row r="818">
          <cell r="A818">
            <v>63511</v>
          </cell>
          <cell r="B818" t="str">
            <v>Natomas Pacific Pathways Prep Middle School</v>
          </cell>
          <cell r="C818" t="str">
            <v>34752830120113</v>
          </cell>
          <cell r="D818" t="str">
            <v>1106</v>
          </cell>
          <cell r="E818" t="str">
            <v>A-Active Member</v>
          </cell>
          <cell r="F818" t="str">
            <v>Natomas Unified</v>
          </cell>
          <cell r="G818" t="str">
            <v>Sacramento</v>
          </cell>
          <cell r="H818" t="str">
            <v>Sacramento</v>
          </cell>
          <cell r="J818">
            <v>300</v>
          </cell>
          <cell r="K818" t="str">
            <v>6</v>
          </cell>
          <cell r="L818" t="str">
            <v>8</v>
          </cell>
          <cell r="N818" t="str">
            <v>Site_Based</v>
          </cell>
          <cell r="O818" t="str">
            <v>Startup</v>
          </cell>
          <cell r="P818" t="str">
            <v>Locally</v>
          </cell>
          <cell r="Q818">
            <v>40028</v>
          </cell>
        </row>
        <row r="819">
          <cell r="A819">
            <v>63512</v>
          </cell>
          <cell r="B819" t="str">
            <v>Kaplan Academy of California-Central California</v>
          </cell>
          <cell r="C819" t="str">
            <v>16638910120154</v>
          </cell>
          <cell r="D819" t="str">
            <v>1111</v>
          </cell>
          <cell r="E819" t="str">
            <v>A-Active Member</v>
          </cell>
          <cell r="F819" t="str">
            <v>Corcoran Joint Unified</v>
          </cell>
          <cell r="G819" t="str">
            <v>Fresno</v>
          </cell>
          <cell r="H819" t="str">
            <v>Kings</v>
          </cell>
          <cell r="J819">
            <v>110</v>
          </cell>
          <cell r="K819" t="str">
            <v>K</v>
          </cell>
          <cell r="L819" t="str">
            <v>12</v>
          </cell>
          <cell r="N819" t="str">
            <v>Ind_Study</v>
          </cell>
          <cell r="O819" t="str">
            <v>Startup</v>
          </cell>
          <cell r="P819" t="str">
            <v>Direct</v>
          </cell>
          <cell r="Q819">
            <v>40064</v>
          </cell>
        </row>
        <row r="820">
          <cell r="A820">
            <v>63513</v>
          </cell>
          <cell r="B820" t="str">
            <v>Kaplan Academy of California-San Francisco Bay</v>
          </cell>
          <cell r="C820" t="str">
            <v>41688580120162</v>
          </cell>
          <cell r="D820" t="str">
            <v>1112</v>
          </cell>
          <cell r="E820" t="str">
            <v>A-Active Member</v>
          </cell>
          <cell r="F820" t="str">
            <v>Bayshore Elementary</v>
          </cell>
          <cell r="G820" t="str">
            <v>SanFrancisco</v>
          </cell>
          <cell r="H820" t="str">
            <v>SanMateo</v>
          </cell>
          <cell r="J820">
            <v>80</v>
          </cell>
          <cell r="K820" t="str">
            <v>K</v>
          </cell>
          <cell r="L820" t="str">
            <v>12</v>
          </cell>
          <cell r="N820" t="str">
            <v>Ind_Study</v>
          </cell>
          <cell r="O820" t="str">
            <v>Startup</v>
          </cell>
          <cell r="P820" t="str">
            <v>Direct</v>
          </cell>
          <cell r="Q820">
            <v>40064</v>
          </cell>
        </row>
        <row r="821">
          <cell r="A821">
            <v>63813</v>
          </cell>
          <cell r="B821" t="str">
            <v>Environmental Charter Middle School</v>
          </cell>
          <cell r="C821" t="str">
            <v>19101990121772</v>
          </cell>
          <cell r="D821" t="str">
            <v>1204</v>
          </cell>
          <cell r="E821" t="str">
            <v>P-Prospect Member</v>
          </cell>
          <cell r="F821" t="str">
            <v>Los Angeles County Office of Education</v>
          </cell>
          <cell r="G821" t="str">
            <v>Los_Angeles</v>
          </cell>
          <cell r="H821" t="str">
            <v>LosAngeles</v>
          </cell>
          <cell r="J821">
            <v>100</v>
          </cell>
          <cell r="N821" t="str">
            <v>Site_Based</v>
          </cell>
          <cell r="O821" t="str">
            <v>Startup</v>
          </cell>
          <cell r="P821" t="str">
            <v>Direct</v>
          </cell>
          <cell r="Q821">
            <v>40378</v>
          </cell>
        </row>
        <row r="822">
          <cell r="A822">
            <v>64316</v>
          </cell>
          <cell r="B822" t="str">
            <v>Livermore Charter Preparatory High School</v>
          </cell>
          <cell r="C822" t="str">
            <v>01766530120931</v>
          </cell>
          <cell r="D822" t="str">
            <v>1124</v>
          </cell>
          <cell r="E822" t="str">
            <v>P-Prospect Member</v>
          </cell>
          <cell r="F822" t="str">
            <v>SBE - Livermore Valley Charter Preparatory High</v>
          </cell>
          <cell r="G822" t="str">
            <v>SanFrancisco</v>
          </cell>
          <cell r="H822" t="str">
            <v>Alameda</v>
          </cell>
          <cell r="J822">
            <v>0</v>
          </cell>
          <cell r="N822" t="str">
            <v>Site_Based</v>
          </cell>
          <cell r="O822" t="str">
            <v>Startup</v>
          </cell>
          <cell r="P822" t="str">
            <v>Direct</v>
          </cell>
          <cell r="Q822">
            <v>40406</v>
          </cell>
        </row>
        <row r="823">
          <cell r="A823">
            <v>65253</v>
          </cell>
          <cell r="B823" t="str">
            <v>Golden Valley Virtual Charter School</v>
          </cell>
          <cell r="C823" t="str">
            <v>56724700120618</v>
          </cell>
          <cell r="D823" t="str">
            <v>1133</v>
          </cell>
          <cell r="E823" t="str">
            <v>P-Prospect Member</v>
          </cell>
          <cell r="F823" t="str">
            <v>Mesa Union Elementary</v>
          </cell>
          <cell r="G823" t="str">
            <v>Los_Angeles</v>
          </cell>
          <cell r="H823" t="str">
            <v>Ventura</v>
          </cell>
          <cell r="J823">
            <v>25</v>
          </cell>
          <cell r="K823" t="str">
            <v>K</v>
          </cell>
          <cell r="L823" t="str">
            <v>12</v>
          </cell>
          <cell r="N823" t="str">
            <v>Ind_Study</v>
          </cell>
          <cell r="O823" t="str">
            <v>Startup</v>
          </cell>
          <cell r="P823" t="str">
            <v>Direct</v>
          </cell>
          <cell r="Q823">
            <v>40084</v>
          </cell>
        </row>
        <row r="824">
          <cell r="A824">
            <v>65317</v>
          </cell>
          <cell r="B824" t="str">
            <v>Kaplan Academy of California- Northern Central California</v>
          </cell>
          <cell r="C824" t="str">
            <v>39754990120519</v>
          </cell>
          <cell r="D824" t="str">
            <v>1129</v>
          </cell>
          <cell r="E824" t="str">
            <v>A-Active Member</v>
          </cell>
          <cell r="F824" t="str">
            <v>Tracy Joint Unified</v>
          </cell>
          <cell r="G824" t="str">
            <v>Sacramento</v>
          </cell>
          <cell r="H824" t="str">
            <v>SanJoaquin</v>
          </cell>
          <cell r="J824">
            <v>90</v>
          </cell>
          <cell r="K824" t="str">
            <v>6</v>
          </cell>
          <cell r="L824" t="str">
            <v>12</v>
          </cell>
          <cell r="N824" t="str">
            <v>Ind_Study</v>
          </cell>
          <cell r="O824" t="str">
            <v>Startup</v>
          </cell>
          <cell r="P824" t="str">
            <v>Direct</v>
          </cell>
          <cell r="Q824">
            <v>40064</v>
          </cell>
        </row>
        <row r="825">
          <cell r="A825">
            <v>65318</v>
          </cell>
          <cell r="B825" t="str">
            <v>Opportunities for Learning - Hermosa Beach</v>
          </cell>
          <cell r="C825" t="str">
            <v>19646000120543</v>
          </cell>
          <cell r="D825" t="str">
            <v>1130</v>
          </cell>
          <cell r="E825" t="str">
            <v>B-Denied or Suspended</v>
          </cell>
          <cell r="F825" t="str">
            <v>Hermosa Beach City Elementary</v>
          </cell>
          <cell r="G825" t="str">
            <v>Los_Angeles</v>
          </cell>
          <cell r="H825" t="str">
            <v>LosAngeles</v>
          </cell>
          <cell r="J825">
            <v>150</v>
          </cell>
          <cell r="K825" t="str">
            <v>7</v>
          </cell>
          <cell r="L825" t="str">
            <v>12</v>
          </cell>
          <cell r="N825" t="str">
            <v>Ind_Study</v>
          </cell>
          <cell r="O825" t="str">
            <v>Startup</v>
          </cell>
          <cell r="P825" t="str">
            <v>Direct</v>
          </cell>
          <cell r="Q825">
            <v>40081</v>
          </cell>
        </row>
        <row r="826">
          <cell r="A826">
            <v>65319</v>
          </cell>
          <cell r="B826" t="str">
            <v>Options for Youth - Hermosa Beach, Inc.</v>
          </cell>
          <cell r="C826" t="str">
            <v>19646000120550</v>
          </cell>
          <cell r="D826" t="str">
            <v>1131</v>
          </cell>
          <cell r="E826" t="str">
            <v>B-Denied or Suspended</v>
          </cell>
          <cell r="F826" t="str">
            <v>Hermosa Beach City Elementary</v>
          </cell>
          <cell r="G826" t="str">
            <v>Los_Angeles</v>
          </cell>
          <cell r="H826" t="str">
            <v>LosAngeles</v>
          </cell>
          <cell r="J826">
            <v>217</v>
          </cell>
          <cell r="K826" t="str">
            <v>7</v>
          </cell>
          <cell r="L826" t="str">
            <v>12</v>
          </cell>
          <cell r="N826" t="str">
            <v>Ind_Study</v>
          </cell>
          <cell r="O826" t="str">
            <v>Startup</v>
          </cell>
          <cell r="P826" t="str">
            <v>Direct</v>
          </cell>
          <cell r="Q826">
            <v>40081</v>
          </cell>
        </row>
        <row r="827">
          <cell r="A827">
            <v>65320</v>
          </cell>
          <cell r="B827" t="str">
            <v>Options for Youth - San Bernardino</v>
          </cell>
          <cell r="C827" t="str">
            <v>36678760120568</v>
          </cell>
          <cell r="D827" t="str">
            <v>1132</v>
          </cell>
          <cell r="E827" t="str">
            <v>B-Denied or Suspended</v>
          </cell>
          <cell r="F827" t="str">
            <v>San Bernardino City Unified</v>
          </cell>
          <cell r="G827" t="str">
            <v>Inland_Empire</v>
          </cell>
          <cell r="H827" t="str">
            <v>SanBernardino</v>
          </cell>
          <cell r="J827">
            <v>119</v>
          </cell>
          <cell r="K827" t="str">
            <v>7</v>
          </cell>
          <cell r="L827" t="str">
            <v>12</v>
          </cell>
          <cell r="N827" t="str">
            <v>Ind_Study</v>
          </cell>
          <cell r="O827" t="str">
            <v>Startup</v>
          </cell>
          <cell r="P827" t="str">
            <v>Direct</v>
          </cell>
          <cell r="Q827">
            <v>40081</v>
          </cell>
        </row>
        <row r="828">
          <cell r="A828">
            <v>65321</v>
          </cell>
          <cell r="B828" t="str">
            <v>Crescent View South Charter</v>
          </cell>
          <cell r="C828" t="str">
            <v>10625470120535</v>
          </cell>
          <cell r="D828" t="str">
            <v>1138</v>
          </cell>
          <cell r="E828" t="str">
            <v>A-Active Member</v>
          </cell>
          <cell r="F828" t="str">
            <v>Westside Elementary</v>
          </cell>
          <cell r="G828" t="str">
            <v>Fresno</v>
          </cell>
          <cell r="H828" t="str">
            <v>Fresno</v>
          </cell>
          <cell r="J828">
            <v>673</v>
          </cell>
          <cell r="K828" t="str">
            <v>K</v>
          </cell>
          <cell r="L828" t="str">
            <v>12</v>
          </cell>
          <cell r="N828" t="str">
            <v>Combination</v>
          </cell>
          <cell r="O828" t="str">
            <v>Startup</v>
          </cell>
          <cell r="P828" t="str">
            <v>Direct</v>
          </cell>
          <cell r="Q828">
            <v>40077</v>
          </cell>
        </row>
        <row r="829">
          <cell r="A829">
            <v>65322</v>
          </cell>
          <cell r="B829" t="str">
            <v>Pivot Online Charter School - North Bay</v>
          </cell>
          <cell r="C829" t="str">
            <v>49708390120584</v>
          </cell>
          <cell r="D829" t="str">
            <v>1139</v>
          </cell>
          <cell r="E829" t="str">
            <v>A-Active Member</v>
          </cell>
          <cell r="F829" t="str">
            <v>Oak Grove Union Elementary</v>
          </cell>
          <cell r="G829" t="str">
            <v>SanFrancisco</v>
          </cell>
          <cell r="H829" t="str">
            <v>Sonoma</v>
          </cell>
          <cell r="J829">
            <v>150</v>
          </cell>
          <cell r="K829" t="str">
            <v>6</v>
          </cell>
          <cell r="L829" t="str">
            <v>11</v>
          </cell>
          <cell r="N829" t="str">
            <v>Ind_Study</v>
          </cell>
          <cell r="O829" t="str">
            <v>Startup</v>
          </cell>
          <cell r="P829" t="str">
            <v>Direct</v>
          </cell>
          <cell r="Q829">
            <v>40086</v>
          </cell>
        </row>
        <row r="830">
          <cell r="A830">
            <v>65323</v>
          </cell>
          <cell r="B830" t="str">
            <v>Pivot Online Charter- Chico</v>
          </cell>
          <cell r="C830" t="str">
            <v>04614240120576</v>
          </cell>
          <cell r="D830" t="str">
            <v>1140</v>
          </cell>
          <cell r="E830" t="str">
            <v>P-Prospect Member</v>
          </cell>
          <cell r="F830" t="str">
            <v>Chico Unified</v>
          </cell>
          <cell r="G830" t="str">
            <v>Sacramento</v>
          </cell>
          <cell r="H830" t="str">
            <v>Butte</v>
          </cell>
          <cell r="J830">
            <v>0</v>
          </cell>
          <cell r="N830" t="str">
            <v>Ind_Study</v>
          </cell>
          <cell r="O830" t="str">
            <v>Startup</v>
          </cell>
          <cell r="P830" t="str">
            <v>Direct</v>
          </cell>
          <cell r="Q830">
            <v>40405</v>
          </cell>
        </row>
        <row r="831">
          <cell r="A831">
            <v>65324</v>
          </cell>
          <cell r="B831" t="str">
            <v>Civicorps Middle School</v>
          </cell>
          <cell r="C831" t="str">
            <v>01612590120626</v>
          </cell>
          <cell r="D831" t="str">
            <v>1145</v>
          </cell>
          <cell r="E831" t="str">
            <v>S-Expired Member</v>
          </cell>
          <cell r="F831" t="str">
            <v>Oakland Unified</v>
          </cell>
          <cell r="G831" t="str">
            <v>SanFrancisco</v>
          </cell>
          <cell r="H831" t="str">
            <v>Alameda</v>
          </cell>
          <cell r="J831">
            <v>23</v>
          </cell>
          <cell r="K831" t="str">
            <v>5</v>
          </cell>
          <cell r="L831" t="str">
            <v>5</v>
          </cell>
          <cell r="N831" t="str">
            <v>Site_Based</v>
          </cell>
          <cell r="O831" t="str">
            <v>Startup</v>
          </cell>
          <cell r="P831" t="str">
            <v>Direct</v>
          </cell>
          <cell r="Q831">
            <v>40064</v>
          </cell>
        </row>
        <row r="832">
          <cell r="A832">
            <v>65325</v>
          </cell>
          <cell r="B832" t="str">
            <v>Alta Vista Public School</v>
          </cell>
          <cell r="C832" t="str">
            <v>36675870120592</v>
          </cell>
          <cell r="D832" t="str">
            <v>1147</v>
          </cell>
          <cell r="E832" t="str">
            <v>P-Prospect Member</v>
          </cell>
          <cell r="F832" t="str">
            <v>Adelanto Elementary</v>
          </cell>
          <cell r="G832" t="str">
            <v>Inland_Empire</v>
          </cell>
          <cell r="H832" t="str">
            <v>SanBernardino</v>
          </cell>
          <cell r="J832">
            <v>229</v>
          </cell>
          <cell r="K832" t="str">
            <v>7</v>
          </cell>
          <cell r="L832" t="str">
            <v>12</v>
          </cell>
          <cell r="N832" t="str">
            <v>Ind_Study</v>
          </cell>
          <cell r="O832" t="str">
            <v>Startup</v>
          </cell>
          <cell r="P832" t="str">
            <v>Direct</v>
          </cell>
          <cell r="Q832">
            <v>40086</v>
          </cell>
        </row>
        <row r="833">
          <cell r="A833">
            <v>65328</v>
          </cell>
          <cell r="B833" t="str">
            <v>Adelanto Charter Academy</v>
          </cell>
          <cell r="C833" t="str">
            <v>36675870120501</v>
          </cell>
          <cell r="D833" t="str">
            <v>1148</v>
          </cell>
          <cell r="E833" t="str">
            <v>P-Prospect Member</v>
          </cell>
          <cell r="F833" t="str">
            <v>Adelanto Elementary</v>
          </cell>
          <cell r="G833" t="str">
            <v>Inland_Empire</v>
          </cell>
          <cell r="H833" t="str">
            <v>SanBernardino</v>
          </cell>
          <cell r="J833">
            <v>15</v>
          </cell>
          <cell r="K833" t="str">
            <v>K</v>
          </cell>
          <cell r="L833" t="str">
            <v>8</v>
          </cell>
          <cell r="N833" t="str">
            <v>Site_Based</v>
          </cell>
          <cell r="O833" t="str">
            <v>Startup</v>
          </cell>
          <cell r="P833" t="str">
            <v>Direct</v>
          </cell>
          <cell r="Q833">
            <v>40064</v>
          </cell>
        </row>
        <row r="834">
          <cell r="A834">
            <v>65460</v>
          </cell>
          <cell r="B834" t="str">
            <v>Aspire Vanguard College Preparatory Academy</v>
          </cell>
          <cell r="C834" t="str">
            <v>50766380120212</v>
          </cell>
          <cell r="D834" t="str">
            <v>1125</v>
          </cell>
          <cell r="E834" t="str">
            <v>A-Active Member</v>
          </cell>
          <cell r="F834" t="str">
            <v>SBE - Aspire Vanguard College Preparatory Academy
</v>
          </cell>
          <cell r="G834" t="str">
            <v>Fresno</v>
          </cell>
          <cell r="H834" t="str">
            <v>Stanislaus</v>
          </cell>
          <cell r="J834">
            <v>200</v>
          </cell>
          <cell r="K834" t="str">
            <v>6</v>
          </cell>
          <cell r="L834" t="str">
            <v>9</v>
          </cell>
          <cell r="N834" t="str">
            <v>Site_Based</v>
          </cell>
          <cell r="O834" t="str">
            <v>Startup</v>
          </cell>
          <cell r="P834" t="str">
            <v>Direct</v>
          </cell>
          <cell r="Q834">
            <v>40035</v>
          </cell>
        </row>
        <row r="835">
          <cell r="A835">
            <v>65461</v>
          </cell>
          <cell r="B835" t="str">
            <v>Aspire Titan Academy</v>
          </cell>
          <cell r="C835" t="str">
            <v>09764890120477</v>
          </cell>
          <cell r="D835" t="str">
            <v>0854</v>
          </cell>
          <cell r="E835" t="str">
            <v>A-Active Member</v>
          </cell>
          <cell r="F835" t="str">
            <v>SBC- Aspire Public School</v>
          </cell>
          <cell r="G835" t="str">
            <v>Los_Angeles</v>
          </cell>
          <cell r="H835" t="str">
            <v>LosAngeles</v>
          </cell>
          <cell r="J835">
            <v>256</v>
          </cell>
          <cell r="K835" t="str">
            <v>K</v>
          </cell>
          <cell r="L835" t="str">
            <v>5</v>
          </cell>
          <cell r="N835" t="str">
            <v>Site_Based</v>
          </cell>
          <cell r="O835" t="str">
            <v>Startup</v>
          </cell>
          <cell r="P835" t="str">
            <v>Direct</v>
          </cell>
          <cell r="Q835">
            <v>40070</v>
          </cell>
        </row>
        <row r="836">
          <cell r="A836">
            <v>65494</v>
          </cell>
          <cell r="B836" t="str">
            <v>Frontier Elementary</v>
          </cell>
          <cell r="C836" t="str">
            <v>16639900116699</v>
          </cell>
          <cell r="D836" t="str">
            <v>D1</v>
          </cell>
          <cell r="E836" t="str">
            <v>P-Prospect Member</v>
          </cell>
          <cell r="F836" t="str">
            <v>Pioneer Union Elementary</v>
          </cell>
          <cell r="G836" t="str">
            <v>Fresno</v>
          </cell>
          <cell r="H836" t="str">
            <v>Kings</v>
          </cell>
          <cell r="J836">
            <v>410</v>
          </cell>
          <cell r="K836" t="str">
            <v>K</v>
          </cell>
          <cell r="L836" t="str">
            <v>5</v>
          </cell>
          <cell r="N836" t="str">
            <v>Site_Based</v>
          </cell>
          <cell r="O836" t="str">
            <v>Startup</v>
          </cell>
          <cell r="P836" t="str">
            <v>Locally</v>
          </cell>
          <cell r="Q836">
            <v>39679</v>
          </cell>
        </row>
        <row r="837">
          <cell r="A837">
            <v>65764</v>
          </cell>
          <cell r="B837" t="str">
            <v>College Preparatory Middle</v>
          </cell>
          <cell r="C837" t="str">
            <v>37682130121582</v>
          </cell>
          <cell r="D837" t="str">
            <v>1177</v>
          </cell>
          <cell r="E837" t="str">
            <v>A-Active Member</v>
          </cell>
          <cell r="F837" t="str">
            <v>Mountain Empire Unified</v>
          </cell>
          <cell r="G837" t="str">
            <v>SanDiego</v>
          </cell>
          <cell r="H837" t="str">
            <v>SanDiego</v>
          </cell>
          <cell r="J837">
            <v>85</v>
          </cell>
          <cell r="K837" t="str">
            <v>6</v>
          </cell>
          <cell r="L837" t="str">
            <v>8</v>
          </cell>
          <cell r="N837" t="str">
            <v>Site_Based</v>
          </cell>
          <cell r="O837" t="str">
            <v>Startup</v>
          </cell>
          <cell r="P837" t="str">
            <v>Direct</v>
          </cell>
          <cell r="Q837">
            <v>40428</v>
          </cell>
        </row>
        <row r="838">
          <cell r="A838">
            <v>67410</v>
          </cell>
          <cell r="B838" t="str">
            <v>Architecture, Construction &amp; Engineering (ACE) Charter High School</v>
          </cell>
          <cell r="C838" t="str">
            <v>56725460120634</v>
          </cell>
          <cell r="D838" t="str">
            <v>1126</v>
          </cell>
          <cell r="E838" t="str">
            <v>A-Active Member</v>
          </cell>
          <cell r="F838" t="str">
            <v>Oxnard Union High</v>
          </cell>
          <cell r="G838" t="str">
            <v>Los_Angeles</v>
          </cell>
          <cell r="H838" t="str">
            <v>Ventura</v>
          </cell>
          <cell r="J838">
            <v>150</v>
          </cell>
          <cell r="N838" t="str">
            <v>Site_Based</v>
          </cell>
          <cell r="O838" t="str">
            <v>Startup</v>
          </cell>
          <cell r="P838" t="str">
            <v>Direct</v>
          </cell>
          <cell r="Q838">
            <v>40415</v>
          </cell>
        </row>
        <row r="839">
          <cell r="A839">
            <v>67452</v>
          </cell>
          <cell r="B839" t="str">
            <v>Stockton Collegiate International Secondary</v>
          </cell>
          <cell r="C839" t="str">
            <v>39686760120733</v>
          </cell>
          <cell r="D839" t="str">
            <v>1143</v>
          </cell>
          <cell r="E839" t="str">
            <v>A-Active Member</v>
          </cell>
          <cell r="F839" t="str">
            <v>Stockton Unified</v>
          </cell>
          <cell r="G839" t="str">
            <v>Sacramento</v>
          </cell>
          <cell r="H839" t="str">
            <v>SanJoaquin</v>
          </cell>
          <cell r="J839">
            <v>300</v>
          </cell>
          <cell r="N839" t="str">
            <v>Site_Based</v>
          </cell>
          <cell r="O839" t="str">
            <v>Startup</v>
          </cell>
          <cell r="P839" t="str">
            <v>Direct</v>
          </cell>
          <cell r="Q839">
            <v>40428</v>
          </cell>
        </row>
        <row r="840">
          <cell r="A840">
            <v>67456</v>
          </cell>
          <cell r="B840" t="str">
            <v>Western Center Academy</v>
          </cell>
          <cell r="C840" t="str">
            <v>33670820120675</v>
          </cell>
          <cell r="D840" t="str">
            <v>1144</v>
          </cell>
          <cell r="E840" t="str">
            <v>A-Active Member</v>
          </cell>
          <cell r="F840" t="str">
            <v>Hemet Unified</v>
          </cell>
          <cell r="G840" t="str">
            <v>Inland_Empire</v>
          </cell>
          <cell r="H840" t="str">
            <v>Riverside</v>
          </cell>
          <cell r="J840">
            <v>240</v>
          </cell>
          <cell r="K840" t="str">
            <v>7</v>
          </cell>
          <cell r="L840" t="str">
            <v>8</v>
          </cell>
          <cell r="N840" t="str">
            <v>Site_Based</v>
          </cell>
          <cell r="O840" t="str">
            <v>Startup</v>
          </cell>
          <cell r="P840" t="str">
            <v>Locally</v>
          </cell>
          <cell r="Q840">
            <v>40413</v>
          </cell>
        </row>
        <row r="841">
          <cell r="A841">
            <v>67460</v>
          </cell>
          <cell r="B841" t="str">
            <v>one.Charter</v>
          </cell>
          <cell r="C841" t="str">
            <v>39103970120717</v>
          </cell>
          <cell r="D841" t="str">
            <v>1146</v>
          </cell>
          <cell r="E841" t="str">
            <v>P-Prospect Member</v>
          </cell>
          <cell r="F841" t="str">
            <v>San Joaquin County Office of Education</v>
          </cell>
          <cell r="G841" t="str">
            <v>Sacramento</v>
          </cell>
          <cell r="H841" t="str">
            <v>SanJoaquin</v>
          </cell>
          <cell r="J841">
            <v>0</v>
          </cell>
          <cell r="N841" t="str">
            <v>Site_Based</v>
          </cell>
          <cell r="O841" t="str">
            <v>Startup</v>
          </cell>
          <cell r="P841" t="str">
            <v>Direct</v>
          </cell>
          <cell r="Q841">
            <v>40406</v>
          </cell>
        </row>
        <row r="842">
          <cell r="A842">
            <v>67480</v>
          </cell>
          <cell r="B842" t="str">
            <v>Carden Virtual Academy of California</v>
          </cell>
          <cell r="C842" t="str">
            <v>36678760122572</v>
          </cell>
          <cell r="D842" t="str">
            <v>1222</v>
          </cell>
          <cell r="E842" t="str">
            <v>A-Active Member</v>
          </cell>
          <cell r="F842" t="str">
            <v>San Bernardino City Unified</v>
          </cell>
          <cell r="G842" t="str">
            <v>Inland_Empire</v>
          </cell>
          <cell r="H842" t="str">
            <v>SanBernardino</v>
          </cell>
          <cell r="J842">
            <v>0</v>
          </cell>
          <cell r="N842" t="str">
            <v>Ind_Study</v>
          </cell>
          <cell r="O842" t="str">
            <v>Startup</v>
          </cell>
          <cell r="P842" t="str">
            <v>Direct</v>
          </cell>
          <cell r="Q842">
            <v>40415</v>
          </cell>
        </row>
        <row r="843">
          <cell r="A843">
            <v>67776</v>
          </cell>
          <cell r="B843" t="str">
            <v>Cottonwood Creek Charter</v>
          </cell>
          <cell r="C843" t="str">
            <v>45699550121640</v>
          </cell>
          <cell r="D843" t="str">
            <v>1183</v>
          </cell>
          <cell r="E843" t="str">
            <v>A-Active Member</v>
          </cell>
          <cell r="F843" t="str">
            <v>Cottonwood Union Elementary</v>
          </cell>
          <cell r="G843" t="str">
            <v>Sacramento</v>
          </cell>
          <cell r="H843" t="str">
            <v>Shasta</v>
          </cell>
          <cell r="J843">
            <v>75</v>
          </cell>
          <cell r="N843" t="str">
            <v>Combination</v>
          </cell>
          <cell r="O843" t="str">
            <v>Startup</v>
          </cell>
          <cell r="P843" t="str">
            <v>Locally</v>
          </cell>
          <cell r="Q843">
            <v>40413</v>
          </cell>
        </row>
        <row r="844">
          <cell r="A844">
            <v>67946</v>
          </cell>
          <cell r="B844" t="str">
            <v>Mandarin Language Academy</v>
          </cell>
          <cell r="C844" t="str">
            <v>37681890121061</v>
          </cell>
          <cell r="D844" t="str">
            <v>1154</v>
          </cell>
          <cell r="E844" t="str">
            <v>P-Prospect Member</v>
          </cell>
          <cell r="F844" t="str">
            <v>Lakeside Union</v>
          </cell>
          <cell r="G844" t="str">
            <v>SanDiego</v>
          </cell>
          <cell r="H844" t="str">
            <v>SanDiego</v>
          </cell>
          <cell r="J844">
            <v>0</v>
          </cell>
          <cell r="N844" t="str">
            <v>Site_Based</v>
          </cell>
          <cell r="O844" t="str">
            <v>Startup</v>
          </cell>
          <cell r="P844" t="str">
            <v>Locally</v>
          </cell>
          <cell r="Q844">
            <v>40428</v>
          </cell>
        </row>
        <row r="845">
          <cell r="A845">
            <v>68059</v>
          </cell>
          <cell r="B845" t="str">
            <v>Chico Green School</v>
          </cell>
          <cell r="C845" t="str">
            <v>04614240121269</v>
          </cell>
          <cell r="D845" t="str">
            <v>1159</v>
          </cell>
          <cell r="E845" t="str">
            <v>A-Active Member</v>
          </cell>
          <cell r="F845" t="str">
            <v>Chico Unified</v>
          </cell>
          <cell r="G845" t="str">
            <v>Sacramento</v>
          </cell>
          <cell r="H845" t="str">
            <v>Butte</v>
          </cell>
          <cell r="J845">
            <v>50</v>
          </cell>
          <cell r="K845" t="str">
            <v>9</v>
          </cell>
          <cell r="L845" t="str">
            <v>12</v>
          </cell>
          <cell r="N845" t="str">
            <v>Site_Based</v>
          </cell>
          <cell r="O845" t="str">
            <v>Startup</v>
          </cell>
          <cell r="P845" t="str">
            <v>Direct</v>
          </cell>
          <cell r="Q845">
            <v>40420</v>
          </cell>
        </row>
        <row r="846">
          <cell r="A846">
            <v>75972</v>
          </cell>
          <cell r="B846" t="str">
            <v>Sherwood Montessori</v>
          </cell>
          <cell r="C846" t="str">
            <v>04614240121475</v>
          </cell>
          <cell r="D846" t="str">
            <v>1166</v>
          </cell>
          <cell r="E846" t="str">
            <v>A-Active Member</v>
          </cell>
          <cell r="F846" t="str">
            <v>Chico Unified</v>
          </cell>
          <cell r="G846" t="str">
            <v>Sacramento</v>
          </cell>
          <cell r="H846" t="str">
            <v>Butte</v>
          </cell>
          <cell r="J846">
            <v>90</v>
          </cell>
          <cell r="N846" t="str">
            <v>Site_Based</v>
          </cell>
          <cell r="O846" t="str">
            <v>Startup</v>
          </cell>
          <cell r="P846" t="str">
            <v>Direct</v>
          </cell>
          <cell r="Q846">
            <v>40415</v>
          </cell>
        </row>
        <row r="847">
          <cell r="A847">
            <v>75980</v>
          </cell>
          <cell r="B847" t="str">
            <v>Bridges Charter School</v>
          </cell>
          <cell r="C847" t="str">
            <v>56105610121756</v>
          </cell>
          <cell r="D847" t="str">
            <v>1203</v>
          </cell>
          <cell r="E847" t="str">
            <v>A-Active Member</v>
          </cell>
          <cell r="F847" t="str">
            <v>Ventura County Office of Education</v>
          </cell>
          <cell r="G847" t="str">
            <v>Los_Angeles</v>
          </cell>
          <cell r="H847" t="str">
            <v>Ventura</v>
          </cell>
          <cell r="J847">
            <v>180</v>
          </cell>
          <cell r="N847" t="str">
            <v>Site_Based</v>
          </cell>
          <cell r="O847" t="str">
            <v>Startup</v>
          </cell>
          <cell r="P847" t="str">
            <v>Direct</v>
          </cell>
          <cell r="Q847">
            <v>40421</v>
          </cell>
        </row>
        <row r="848">
          <cell r="A848">
            <v>76183</v>
          </cell>
          <cell r="B848" t="str">
            <v>Keegan Academy</v>
          </cell>
          <cell r="C848" t="str">
            <v>33751920121251</v>
          </cell>
          <cell r="D848" t="str">
            <v>1158</v>
          </cell>
          <cell r="E848" t="str">
            <v>A-Active Member</v>
          </cell>
          <cell r="F848" t="str">
            <v>Temecula Valley Unified</v>
          </cell>
          <cell r="G848" t="str">
            <v>Inland_Empire</v>
          </cell>
          <cell r="H848" t="str">
            <v>Riverside</v>
          </cell>
          <cell r="J848">
            <v>50</v>
          </cell>
          <cell r="K848" t="str">
            <v>K</v>
          </cell>
          <cell r="L848" t="str">
            <v>8</v>
          </cell>
          <cell r="N848" t="str">
            <v>Ind_Study</v>
          </cell>
          <cell r="O848" t="str">
            <v>Startup</v>
          </cell>
          <cell r="P848" t="str">
            <v>Direct</v>
          </cell>
          <cell r="Q848">
            <v>40413</v>
          </cell>
        </row>
        <row r="849">
          <cell r="A849">
            <v>76184</v>
          </cell>
          <cell r="B849" t="str">
            <v>College-Ready Middle Academy #7</v>
          </cell>
          <cell r="C849" t="str">
            <v>19647330121277</v>
          </cell>
          <cell r="D849" t="str">
            <v>1160</v>
          </cell>
          <cell r="E849" t="str">
            <v>A-Active Member</v>
          </cell>
          <cell r="F849" t="str">
            <v>Los Angeles Unified School District</v>
          </cell>
          <cell r="G849" t="str">
            <v>Los_Angeles</v>
          </cell>
          <cell r="H849" t="str">
            <v>LosAngeles</v>
          </cell>
          <cell r="J849">
            <v>0</v>
          </cell>
          <cell r="K849" t="str">
            <v>6</v>
          </cell>
          <cell r="L849" t="str">
            <v>6</v>
          </cell>
          <cell r="N849" t="str">
            <v>Site_Based</v>
          </cell>
          <cell r="O849" t="str">
            <v>Startup</v>
          </cell>
          <cell r="P849" t="str">
            <v>Direct</v>
          </cell>
          <cell r="Q849">
            <v>40435</v>
          </cell>
        </row>
        <row r="850">
          <cell r="A850">
            <v>76185</v>
          </cell>
          <cell r="B850" t="str">
            <v>YouthBuild Charter School of California Central</v>
          </cell>
          <cell r="C850" t="str">
            <v>14101400121301</v>
          </cell>
          <cell r="D850" t="str">
            <v>1165</v>
          </cell>
          <cell r="E850" t="str">
            <v>A-Active Member</v>
          </cell>
          <cell r="F850" t="str">
            <v>Inyo County Office of Education</v>
          </cell>
          <cell r="G850" t="str">
            <v>Fresno</v>
          </cell>
          <cell r="H850" t="str">
            <v>Inyo</v>
          </cell>
          <cell r="J850">
            <v>450</v>
          </cell>
          <cell r="N850" t="str">
            <v>Site_Based</v>
          </cell>
          <cell r="O850" t="str">
            <v>Startup</v>
          </cell>
          <cell r="P850" t="str">
            <v>Locally</v>
          </cell>
          <cell r="Q850">
            <v>40360</v>
          </cell>
        </row>
        <row r="851">
          <cell r="A851">
            <v>76236</v>
          </cell>
          <cell r="B851" t="str">
            <v>Albert Einstein Academy for Letters, Arts &amp; Sciences</v>
          </cell>
          <cell r="C851" t="str">
            <v>19651360121731</v>
          </cell>
          <cell r="D851" t="str">
            <v>1199</v>
          </cell>
          <cell r="E851" t="str">
            <v>A-Active Member</v>
          </cell>
          <cell r="F851" t="str">
            <v>William S. Hart Union High</v>
          </cell>
          <cell r="G851" t="str">
            <v>Los_Angeles</v>
          </cell>
          <cell r="H851" t="str">
            <v>LosAngeles</v>
          </cell>
          <cell r="J851">
            <v>120</v>
          </cell>
          <cell r="N851" t="str">
            <v>Site_Based</v>
          </cell>
          <cell r="O851" t="str">
            <v>Startup</v>
          </cell>
          <cell r="P851" t="str">
            <v>Direct</v>
          </cell>
          <cell r="Q851">
            <v>40420</v>
          </cell>
        </row>
        <row r="852">
          <cell r="A852">
            <v>76456</v>
          </cell>
          <cell r="B852" t="str">
            <v>San Francisco Flex Academy</v>
          </cell>
          <cell r="C852" t="str">
            <v>38767030121814</v>
          </cell>
          <cell r="D852" t="str">
            <v>1208</v>
          </cell>
          <cell r="E852" t="str">
            <v>A-Active Member</v>
          </cell>
          <cell r="F852" t="str">
            <v>San Francisco</v>
          </cell>
          <cell r="G852" t="str">
            <v>SanFrancisco</v>
          </cell>
          <cell r="H852" t="str">
            <v>SanFrancisco</v>
          </cell>
          <cell r="J852">
            <v>100</v>
          </cell>
          <cell r="K852" t="str">
            <v>6</v>
          </cell>
          <cell r="L852" t="str">
            <v>12</v>
          </cell>
          <cell r="N852" t="str">
            <v>Combination</v>
          </cell>
          <cell r="O852" t="str">
            <v>Startup</v>
          </cell>
          <cell r="P852" t="str">
            <v>Direct</v>
          </cell>
          <cell r="Q852">
            <v>40413</v>
          </cell>
        </row>
        <row r="853">
          <cell r="A853">
            <v>76576</v>
          </cell>
          <cell r="B853" t="str">
            <v>Animo Jefferson Middle School</v>
          </cell>
          <cell r="C853" t="str">
            <v>19647330122481</v>
          </cell>
          <cell r="D853" t="str">
            <v>1216</v>
          </cell>
          <cell r="E853" t="str">
            <v>P-Prospect Member</v>
          </cell>
          <cell r="F853" t="str">
            <v>Los Angeles Unified School District</v>
          </cell>
          <cell r="G853" t="str">
            <v>Los_Angeles</v>
          </cell>
          <cell r="H853" t="str">
            <v>LosAngeles</v>
          </cell>
          <cell r="J853">
            <v>0</v>
          </cell>
          <cell r="N853" t="str">
            <v>Site_Based</v>
          </cell>
          <cell r="O853" t="str">
            <v>Startup</v>
          </cell>
          <cell r="P853" t="str">
            <v>Direct</v>
          </cell>
          <cell r="Q853">
            <v>40428</v>
          </cell>
        </row>
        <row r="854">
          <cell r="A854">
            <v>76578</v>
          </cell>
          <cell r="B854" t="str">
            <v>Lakeview Charter High School</v>
          </cell>
          <cell r="C854" t="str">
            <v>19647330122606</v>
          </cell>
          <cell r="D854" t="str">
            <v>1241</v>
          </cell>
          <cell r="E854" t="str">
            <v>P-Prospect Member</v>
          </cell>
          <cell r="F854" t="str">
            <v>Los Angeles Unified School District</v>
          </cell>
          <cell r="G854" t="str">
            <v>Los_Angeles</v>
          </cell>
          <cell r="H854" t="str">
            <v>LosAngeles</v>
          </cell>
          <cell r="J854">
            <v>0</v>
          </cell>
          <cell r="N854" t="str">
            <v>Site_Based</v>
          </cell>
          <cell r="O854" t="str">
            <v>Startup</v>
          </cell>
          <cell r="P854" t="str">
            <v>Direct</v>
          </cell>
          <cell r="Q854">
            <v>40420</v>
          </cell>
        </row>
        <row r="855">
          <cell r="A855">
            <v>76580</v>
          </cell>
          <cell r="B855" t="str">
            <v>Triumph Charter High School</v>
          </cell>
          <cell r="C855" t="str">
            <v>19647330122598</v>
          </cell>
          <cell r="D855" t="str">
            <v>1233</v>
          </cell>
          <cell r="E855" t="str">
            <v>P-Prospect Member</v>
          </cell>
          <cell r="F855" t="str">
            <v>Los Angeles Unified School District</v>
          </cell>
          <cell r="G855" t="str">
            <v>Los_Angeles</v>
          </cell>
          <cell r="H855" t="str">
            <v>LosAngeles</v>
          </cell>
          <cell r="J855">
            <v>0</v>
          </cell>
          <cell r="N855" t="str">
            <v>Site_Based</v>
          </cell>
          <cell r="O855" t="str">
            <v>Startup</v>
          </cell>
          <cell r="P855" t="str">
            <v>Direct</v>
          </cell>
          <cell r="Q855">
            <v>40420</v>
          </cell>
        </row>
        <row r="856">
          <cell r="A856">
            <v>76582</v>
          </cell>
          <cell r="B856" t="str">
            <v>Firestone Elementary School</v>
          </cell>
          <cell r="C856" t="str">
            <v>19647330122622</v>
          </cell>
          <cell r="D856" t="str">
            <v>1214</v>
          </cell>
          <cell r="E856" t="str">
            <v>P-Prospect Member</v>
          </cell>
          <cell r="F856" t="str">
            <v>Los Angeles Unified School District</v>
          </cell>
          <cell r="G856" t="str">
            <v>Los_Angeles</v>
          </cell>
          <cell r="H856" t="str">
            <v>LosAngeles</v>
          </cell>
          <cell r="J856">
            <v>0</v>
          </cell>
          <cell r="N856" t="str">
            <v>Site_Based</v>
          </cell>
          <cell r="O856" t="str">
            <v>Startup</v>
          </cell>
          <cell r="P856" t="str">
            <v>Direct</v>
          </cell>
          <cell r="Q856">
            <v>40401</v>
          </cell>
        </row>
        <row r="857">
          <cell r="A857">
            <v>76584</v>
          </cell>
          <cell r="B857" t="str">
            <v>Camino Nuevo Elementary School 3</v>
          </cell>
          <cell r="C857" t="str">
            <v>19647330122564</v>
          </cell>
          <cell r="D857" t="str">
            <v>1212</v>
          </cell>
          <cell r="E857" t="str">
            <v>P-Prospect Member</v>
          </cell>
          <cell r="F857" t="str">
            <v>Los Angeles Unified School District</v>
          </cell>
          <cell r="G857" t="str">
            <v>Los_Angeles</v>
          </cell>
          <cell r="H857" t="str">
            <v>LosAngeles</v>
          </cell>
          <cell r="J857">
            <v>0</v>
          </cell>
          <cell r="N857" t="str">
            <v>Site_Based</v>
          </cell>
          <cell r="O857" t="str">
            <v>Startup</v>
          </cell>
          <cell r="P857" t="str">
            <v>Direct</v>
          </cell>
          <cell r="Q857">
            <v>40408</v>
          </cell>
        </row>
        <row r="858">
          <cell r="A858">
            <v>76585</v>
          </cell>
          <cell r="B858" t="str">
            <v>Para Los Ninos- Gratts Primary</v>
          </cell>
          <cell r="C858" t="str">
            <v>19647330122630</v>
          </cell>
          <cell r="D858" t="str">
            <v>1215</v>
          </cell>
          <cell r="E858" t="str">
            <v>P-Prospect Member</v>
          </cell>
          <cell r="F858" t="str">
            <v>Los Angeles Unified</v>
          </cell>
          <cell r="G858" t="str">
            <v>Los_Angeles</v>
          </cell>
          <cell r="H858" t="str">
            <v>LosAngeles</v>
          </cell>
          <cell r="J858">
            <v>0</v>
          </cell>
          <cell r="N858" t="str">
            <v>Site_Based</v>
          </cell>
          <cell r="O858" t="str">
            <v>Startup</v>
          </cell>
          <cell r="P858" t="str">
            <v>Direct</v>
          </cell>
          <cell r="Q858">
            <v>40428</v>
          </cell>
        </row>
        <row r="859">
          <cell r="A859">
            <v>76586</v>
          </cell>
          <cell r="B859" t="str">
            <v>Aspire Pacific College Prep Academy l</v>
          </cell>
          <cell r="C859" t="str">
            <v>19647330122721</v>
          </cell>
          <cell r="D859" t="str">
            <v>1230</v>
          </cell>
          <cell r="E859" t="str">
            <v>P-Prospect Member</v>
          </cell>
          <cell r="F859" t="str">
            <v>Los Angeles Unified</v>
          </cell>
          <cell r="G859" t="str">
            <v>Los_Angeles</v>
          </cell>
          <cell r="H859" t="str">
            <v>LosAngeles</v>
          </cell>
          <cell r="J859">
            <v>0</v>
          </cell>
          <cell r="N859" t="str">
            <v>Site_Based</v>
          </cell>
          <cell r="O859" t="str">
            <v>Startup</v>
          </cell>
          <cell r="P859" t="str">
            <v>Direct</v>
          </cell>
          <cell r="Q859">
            <v>40401</v>
          </cell>
        </row>
        <row r="860">
          <cell r="A860">
            <v>76587</v>
          </cell>
          <cell r="B860" t="str">
            <v>Camino Nuevo Academy 2- Harvard</v>
          </cell>
          <cell r="C860" t="str">
            <v>19647330122861</v>
          </cell>
          <cell r="D860" t="str">
            <v>1231</v>
          </cell>
          <cell r="E860" t="str">
            <v>P-Prospect Member</v>
          </cell>
          <cell r="F860" t="str">
            <v>Los Angeles Unified School District</v>
          </cell>
          <cell r="G860" t="str">
            <v>Los_Angeles</v>
          </cell>
          <cell r="H860" t="str">
            <v>LosAngeles</v>
          </cell>
          <cell r="J860">
            <v>0</v>
          </cell>
          <cell r="N860" t="str">
            <v>Site_Based</v>
          </cell>
          <cell r="O860" t="str">
            <v>Startup</v>
          </cell>
          <cell r="P860" t="str">
            <v>Direct</v>
          </cell>
          <cell r="Q860">
            <v>40408</v>
          </cell>
        </row>
        <row r="861">
          <cell r="A861">
            <v>76589</v>
          </cell>
          <cell r="B861" t="str">
            <v>Celerity Octavia</v>
          </cell>
          <cell r="C861" t="str">
            <v>19647330122655</v>
          </cell>
          <cell r="D861" t="str">
            <v>1232</v>
          </cell>
          <cell r="E861" t="str">
            <v>P-Prospect Member</v>
          </cell>
          <cell r="F861" t="str">
            <v>Los Angeles Unified School District</v>
          </cell>
          <cell r="G861" t="str">
            <v>Los_Angeles</v>
          </cell>
          <cell r="H861" t="str">
            <v>LosAngeles</v>
          </cell>
          <cell r="J861">
            <v>0</v>
          </cell>
          <cell r="N861" t="str">
            <v>Site_Based</v>
          </cell>
          <cell r="O861" t="str">
            <v>Startup</v>
          </cell>
          <cell r="Q861">
            <v>40785</v>
          </cell>
        </row>
        <row r="862">
          <cell r="A862">
            <v>76592</v>
          </cell>
          <cell r="B862" t="str">
            <v>Valley Charter Elementary</v>
          </cell>
          <cell r="C862" t="str">
            <v>19647330122754</v>
          </cell>
          <cell r="D862" t="str">
            <v>1237</v>
          </cell>
          <cell r="E862" t="str">
            <v>A-Active Member</v>
          </cell>
          <cell r="F862" t="str">
            <v>Los Angeles Unified School District</v>
          </cell>
          <cell r="G862" t="str">
            <v>Los_Angeles</v>
          </cell>
          <cell r="H862" t="str">
            <v>LosAngeles</v>
          </cell>
          <cell r="J862">
            <v>120</v>
          </cell>
          <cell r="N862" t="str">
            <v>Site_Based</v>
          </cell>
          <cell r="O862" t="str">
            <v>Startup</v>
          </cell>
          <cell r="P862" t="str">
            <v>Direct</v>
          </cell>
          <cell r="Q862">
            <v>40423</v>
          </cell>
        </row>
        <row r="863">
          <cell r="A863">
            <v>76602</v>
          </cell>
          <cell r="B863" t="str">
            <v>Carpenter Community Charter School</v>
          </cell>
          <cell r="C863" t="str">
            <v>19647336016356</v>
          </cell>
          <cell r="D863" t="str">
            <v>1235</v>
          </cell>
          <cell r="E863" t="str">
            <v>P-Prospect Member</v>
          </cell>
          <cell r="F863" t="str">
            <v>Los Angeles Unified School District</v>
          </cell>
          <cell r="G863" t="str">
            <v>Los_Angeles</v>
          </cell>
          <cell r="H863" t="str">
            <v>LosAngeles</v>
          </cell>
          <cell r="J863">
            <v>0</v>
          </cell>
          <cell r="N863" t="str">
            <v>Site_Based</v>
          </cell>
          <cell r="O863" t="str">
            <v>Conversion</v>
          </cell>
          <cell r="P863" t="str">
            <v>Locally</v>
          </cell>
          <cell r="Q863">
            <v>40434</v>
          </cell>
        </row>
        <row r="864">
          <cell r="A864">
            <v>76603</v>
          </cell>
          <cell r="B864" t="str">
            <v>Film and Theater Arts Charter High School</v>
          </cell>
          <cell r="C864" t="str">
            <v>19647330122762</v>
          </cell>
          <cell r="D864" t="str">
            <v>1239</v>
          </cell>
          <cell r="E864" t="str">
            <v>A-Active Member</v>
          </cell>
          <cell r="F864" t="str">
            <v>Los Angeles Unified</v>
          </cell>
          <cell r="G864" t="str">
            <v>Los_Angeles</v>
          </cell>
          <cell r="H864" t="str">
            <v>LosAngeles</v>
          </cell>
          <cell r="J864">
            <v>175</v>
          </cell>
          <cell r="N864" t="str">
            <v>Site_Based</v>
          </cell>
          <cell r="O864" t="str">
            <v>Startup</v>
          </cell>
          <cell r="P864" t="str">
            <v>Direct</v>
          </cell>
          <cell r="Q864">
            <v>40420</v>
          </cell>
        </row>
        <row r="865">
          <cell r="A865">
            <v>76636</v>
          </cell>
          <cell r="B865" t="str">
            <v>Anchor Academy Charter School</v>
          </cell>
          <cell r="C865" t="str">
            <v>10621740122770</v>
          </cell>
          <cell r="D865" t="str">
            <v>1245</v>
          </cell>
          <cell r="E865" t="str">
            <v>P-Prospect Member</v>
          </cell>
          <cell r="F865" t="str">
            <v>West Fresno Elementary</v>
          </cell>
          <cell r="G865" t="str">
            <v>Fresno</v>
          </cell>
          <cell r="H865" t="str">
            <v>Fresno</v>
          </cell>
          <cell r="J865">
            <v>0</v>
          </cell>
          <cell r="N865" t="str">
            <v>Ind_Study</v>
          </cell>
          <cell r="O865" t="str">
            <v>Startup</v>
          </cell>
          <cell r="P865" t="str">
            <v>Direct</v>
          </cell>
          <cell r="Q865">
            <v>40406</v>
          </cell>
        </row>
        <row r="866">
          <cell r="A866">
            <v>76641</v>
          </cell>
          <cell r="B866" t="str">
            <v>Yav Pem Suab Academy-Preparing for the Future Charter School</v>
          </cell>
          <cell r="C866" t="str">
            <v>34674390121665</v>
          </cell>
          <cell r="D866" t="str">
            <v>1186</v>
          </cell>
          <cell r="E866" t="str">
            <v>P-Prospect Member</v>
          </cell>
          <cell r="F866" t="str">
            <v>Sacramento City Unified</v>
          </cell>
          <cell r="G866" t="str">
            <v>Sacramento</v>
          </cell>
          <cell r="H866" t="str">
            <v>Sacramento</v>
          </cell>
          <cell r="J866">
            <v>0</v>
          </cell>
          <cell r="N866" t="str">
            <v>Site_Based</v>
          </cell>
          <cell r="O866" t="str">
            <v>Startup</v>
          </cell>
          <cell r="P866" t="str">
            <v>Direct</v>
          </cell>
          <cell r="Q866">
            <v>40392</v>
          </cell>
        </row>
        <row r="867">
          <cell r="A867">
            <v>76643</v>
          </cell>
          <cell r="B867" t="str">
            <v>Fort Sage Charter</v>
          </cell>
          <cell r="C867" t="str">
            <v>18750360121657</v>
          </cell>
          <cell r="D867" t="str">
            <v>1185</v>
          </cell>
          <cell r="E867" t="str">
            <v>P-Prospect Member</v>
          </cell>
          <cell r="F867" t="str">
            <v>Fort Sage District</v>
          </cell>
          <cell r="G867" t="str">
            <v>Sacramento</v>
          </cell>
          <cell r="H867" t="str">
            <v>Lassen</v>
          </cell>
          <cell r="J867">
            <v>0</v>
          </cell>
          <cell r="N867" t="str">
            <v>Combination</v>
          </cell>
          <cell r="O867" t="str">
            <v>Startup</v>
          </cell>
          <cell r="P867" t="str">
            <v>Locally</v>
          </cell>
          <cell r="Q867">
            <v>40420</v>
          </cell>
        </row>
        <row r="868">
          <cell r="A868">
            <v>76663</v>
          </cell>
          <cell r="B868" t="str">
            <v>Sierra Expeditionary Learning School</v>
          </cell>
          <cell r="C868" t="str">
            <v>31669440121624</v>
          </cell>
          <cell r="D868" t="str">
            <v>1180</v>
          </cell>
          <cell r="E868" t="str">
            <v>A-Active Member</v>
          </cell>
          <cell r="F868" t="str">
            <v>Tahoe-Truckee Joint Unified</v>
          </cell>
          <cell r="G868" t="str">
            <v>Sacramento</v>
          </cell>
          <cell r="H868" t="str">
            <v>Placer</v>
          </cell>
          <cell r="J868">
            <v>63</v>
          </cell>
          <cell r="N868" t="str">
            <v>Site_Based</v>
          </cell>
          <cell r="O868" t="str">
            <v>Startup</v>
          </cell>
          <cell r="P868" t="str">
            <v>Direct</v>
          </cell>
          <cell r="Q868">
            <v>40415</v>
          </cell>
        </row>
        <row r="869">
          <cell r="A869">
            <v>76665</v>
          </cell>
          <cell r="B869" t="str">
            <v>IvyTech Charter School</v>
          </cell>
          <cell r="C869" t="str">
            <v>56739400121426</v>
          </cell>
          <cell r="D869" t="str">
            <v>1202</v>
          </cell>
          <cell r="E869" t="str">
            <v>A-Active Member</v>
          </cell>
          <cell r="F869" t="str">
            <v>Moorpark Unified</v>
          </cell>
          <cell r="G869" t="str">
            <v>Los_Angeles</v>
          </cell>
          <cell r="H869" t="str">
            <v>Ventura</v>
          </cell>
          <cell r="J869">
            <v>150</v>
          </cell>
          <cell r="N869" t="str">
            <v>Site_Based</v>
          </cell>
          <cell r="O869" t="str">
            <v>Startup</v>
          </cell>
          <cell r="P869" t="str">
            <v>Direct</v>
          </cell>
          <cell r="Q869">
            <v>40420</v>
          </cell>
        </row>
        <row r="870">
          <cell r="A870">
            <v>76666</v>
          </cell>
          <cell r="B870" t="str">
            <v>Dunham Charter</v>
          </cell>
          <cell r="C870" t="str">
            <v>49706720122440</v>
          </cell>
          <cell r="D870" t="str">
            <v>1194</v>
          </cell>
          <cell r="E870" t="str">
            <v>P-Prospect Member</v>
          </cell>
          <cell r="F870" t="str">
            <v>Dunham Elementary</v>
          </cell>
          <cell r="G870" t="str">
            <v>SanFrancisco</v>
          </cell>
          <cell r="H870" t="str">
            <v>Sonoma</v>
          </cell>
          <cell r="J870">
            <v>0</v>
          </cell>
          <cell r="N870" t="str">
            <v>Site_Based</v>
          </cell>
          <cell r="P870" t="str">
            <v>Locally</v>
          </cell>
          <cell r="Q870">
            <v>40408</v>
          </cell>
        </row>
        <row r="871">
          <cell r="A871">
            <v>76667</v>
          </cell>
          <cell r="B871" t="str">
            <v>Liberty School</v>
          </cell>
          <cell r="C871" t="str">
            <v>49707976051833</v>
          </cell>
          <cell r="D871" t="str">
            <v>1260</v>
          </cell>
          <cell r="E871" t="str">
            <v>P-Prospect Member</v>
          </cell>
          <cell r="F871" t="str">
            <v>Liberty Elementary</v>
          </cell>
          <cell r="G871" t="str">
            <v>SanFrancisco</v>
          </cell>
          <cell r="H871" t="str">
            <v>Sonoma</v>
          </cell>
          <cell r="J871">
            <v>0</v>
          </cell>
          <cell r="K871" t="str">
            <v>K</v>
          </cell>
          <cell r="L871" t="str">
            <v>6</v>
          </cell>
          <cell r="N871" t="str">
            <v>Site_Based</v>
          </cell>
          <cell r="O871" t="str">
            <v>Conversion</v>
          </cell>
          <cell r="P871" t="str">
            <v>Locally</v>
          </cell>
          <cell r="Q871">
            <v>40415</v>
          </cell>
        </row>
        <row r="872">
          <cell r="A872">
            <v>76672</v>
          </cell>
          <cell r="B872" t="str">
            <v>Magnolia Science Academy #8 - Bell</v>
          </cell>
          <cell r="C872" t="str">
            <v>19647330122747</v>
          </cell>
          <cell r="D872" t="str">
            <v>1236</v>
          </cell>
          <cell r="E872" t="str">
            <v>A-Active Member</v>
          </cell>
          <cell r="F872" t="str">
            <v>Los Angeles Unified School District</v>
          </cell>
          <cell r="G872" t="str">
            <v>Los_Angeles</v>
          </cell>
          <cell r="H872" t="str">
            <v>LosAngeles</v>
          </cell>
          <cell r="J872">
            <v>468</v>
          </cell>
          <cell r="K872" t="str">
            <v>6</v>
          </cell>
          <cell r="L872" t="str">
            <v>8</v>
          </cell>
          <cell r="N872" t="str">
            <v>Site_Based</v>
          </cell>
          <cell r="O872" t="str">
            <v>Startup</v>
          </cell>
          <cell r="P872" t="str">
            <v>Direct</v>
          </cell>
          <cell r="Q872">
            <v>40431</v>
          </cell>
        </row>
        <row r="873">
          <cell r="A873">
            <v>76678</v>
          </cell>
          <cell r="B873" t="str">
            <v>Denair Academic Avenues</v>
          </cell>
          <cell r="C873" t="str">
            <v>50710680121574</v>
          </cell>
          <cell r="D873" t="str">
            <v>1174</v>
          </cell>
          <cell r="E873" t="str">
            <v>A-Active Member</v>
          </cell>
          <cell r="F873" t="str">
            <v>Denair Unified</v>
          </cell>
          <cell r="G873" t="str">
            <v>Fresno</v>
          </cell>
          <cell r="H873" t="str">
            <v>Stanislaus</v>
          </cell>
          <cell r="J873">
            <v>113</v>
          </cell>
          <cell r="N873" t="str">
            <v>Site_Based</v>
          </cell>
          <cell r="O873" t="str">
            <v>Startup</v>
          </cell>
          <cell r="P873" t="str">
            <v>Direct</v>
          </cell>
          <cell r="Q873">
            <v>40406</v>
          </cell>
        </row>
        <row r="874">
          <cell r="A874">
            <v>76679</v>
          </cell>
          <cell r="B874" t="str">
            <v>Paradise eLearning Academy</v>
          </cell>
          <cell r="C874" t="str">
            <v>04615310121715</v>
          </cell>
          <cell r="D874" t="str">
            <v>1189</v>
          </cell>
          <cell r="E874" t="str">
            <v>A-Active Member</v>
          </cell>
          <cell r="F874" t="str">
            <v>Paradise Unified</v>
          </cell>
          <cell r="G874" t="str">
            <v>Sacramento</v>
          </cell>
          <cell r="H874" t="str">
            <v>Butte</v>
          </cell>
          <cell r="J874">
            <v>25</v>
          </cell>
          <cell r="N874" t="str">
            <v>Ind_Study</v>
          </cell>
          <cell r="O874" t="str">
            <v>Startup</v>
          </cell>
          <cell r="P874" t="str">
            <v>Locally</v>
          </cell>
          <cell r="Q874">
            <v>40406</v>
          </cell>
        </row>
        <row r="875">
          <cell r="A875">
            <v>76680</v>
          </cell>
          <cell r="B875" t="str">
            <v>Pivot Charter School - San Diego</v>
          </cell>
          <cell r="C875" t="str">
            <v>37682130123240</v>
          </cell>
          <cell r="D875" t="str">
            <v>1266</v>
          </cell>
          <cell r="E875" t="str">
            <v>P-Prospect Member</v>
          </cell>
          <cell r="F875" t="str">
            <v>Mountain Empire Unified</v>
          </cell>
          <cell r="G875" t="str">
            <v>SanDiego</v>
          </cell>
          <cell r="H875" t="str">
            <v>SanDiego</v>
          </cell>
          <cell r="J875">
            <v>0</v>
          </cell>
          <cell r="N875" t="str">
            <v>Site_Based</v>
          </cell>
          <cell r="O875" t="str">
            <v>Startup</v>
          </cell>
          <cell r="P875" t="str">
            <v>Direct</v>
          </cell>
          <cell r="Q875">
            <v>40448</v>
          </cell>
        </row>
        <row r="876">
          <cell r="A876">
            <v>76681</v>
          </cell>
          <cell r="B876" t="str">
            <v>Dailey Elementary Charter School</v>
          </cell>
          <cell r="C876" t="str">
            <v>10621660121533</v>
          </cell>
          <cell r="D876" t="str">
            <v>1172</v>
          </cell>
          <cell r="E876" t="str">
            <v>P-Prospect Member</v>
          </cell>
          <cell r="F876" t="str">
            <v>Fresno Unified</v>
          </cell>
          <cell r="G876" t="str">
            <v>Fresno</v>
          </cell>
          <cell r="H876" t="str">
            <v>Fresno</v>
          </cell>
          <cell r="J876">
            <v>0</v>
          </cell>
          <cell r="Q876">
            <v>40391</v>
          </cell>
        </row>
        <row r="877">
          <cell r="A877">
            <v>76683</v>
          </cell>
          <cell r="B877" t="str">
            <v>San Joaquin Building Futures Academy</v>
          </cell>
          <cell r="C877" t="str">
            <v>39103970121723</v>
          </cell>
          <cell r="D877" t="str">
            <v>1198</v>
          </cell>
          <cell r="E877" t="str">
            <v>P-Prospect Member</v>
          </cell>
          <cell r="F877" t="str">
            <v>San Joaquin County Office of Education</v>
          </cell>
          <cell r="G877" t="str">
            <v>Sacramento</v>
          </cell>
          <cell r="H877" t="str">
            <v>SanJoaquin</v>
          </cell>
          <cell r="J877">
            <v>0</v>
          </cell>
          <cell r="N877" t="str">
            <v>Site_Based</v>
          </cell>
          <cell r="O877" t="str">
            <v>Startup</v>
          </cell>
          <cell r="P877" t="str">
            <v>Direct</v>
          </cell>
          <cell r="Q877">
            <v>40407</v>
          </cell>
        </row>
        <row r="878">
          <cell r="A878">
            <v>76689</v>
          </cell>
          <cell r="B878" t="str">
            <v>Aspire Gateway</v>
          </cell>
          <cell r="C878" t="str">
            <v>19647330122614</v>
          </cell>
          <cell r="D878" t="str">
            <v>1213</v>
          </cell>
          <cell r="E878" t="str">
            <v>P-Prospect Member</v>
          </cell>
          <cell r="F878" t="str">
            <v>Los Angeles Unified School District</v>
          </cell>
          <cell r="G878" t="str">
            <v>Los_Angeles</v>
          </cell>
          <cell r="H878" t="str">
            <v>LosAngeles</v>
          </cell>
          <cell r="J878">
            <v>0</v>
          </cell>
          <cell r="N878" t="str">
            <v>Site_Based</v>
          </cell>
          <cell r="O878" t="str">
            <v>Startup</v>
          </cell>
          <cell r="P878" t="str">
            <v>Direct</v>
          </cell>
          <cell r="Q878">
            <v>40401</v>
          </cell>
        </row>
        <row r="879">
          <cell r="A879">
            <v>76941</v>
          </cell>
          <cell r="B879" t="str">
            <v>Aspire Alexander Twilight Secondary Academy</v>
          </cell>
          <cell r="C879" t="str">
            <v>09764890121467</v>
          </cell>
          <cell r="D879" t="str">
            <v>0854</v>
          </cell>
          <cell r="E879" t="str">
            <v>A-Active Member</v>
          </cell>
          <cell r="F879" t="str">
            <v>SBC- Aspire Public Schools</v>
          </cell>
          <cell r="G879" t="str">
            <v>Sacramento</v>
          </cell>
          <cell r="H879" t="str">
            <v>ElDorado</v>
          </cell>
          <cell r="J879">
            <v>142</v>
          </cell>
          <cell r="K879" t="str">
            <v>6</v>
          </cell>
          <cell r="L879" t="str">
            <v>8</v>
          </cell>
          <cell r="N879" t="str">
            <v>Site_Based</v>
          </cell>
          <cell r="O879" t="str">
            <v>Startup</v>
          </cell>
          <cell r="P879" t="str">
            <v>Direct</v>
          </cell>
          <cell r="Q879">
            <v>40392</v>
          </cell>
        </row>
        <row r="880">
          <cell r="A880">
            <v>76942</v>
          </cell>
          <cell r="B880" t="str">
            <v>Aspire Downtown Stockton Preparatory Academy</v>
          </cell>
          <cell r="C880" t="str">
            <v>09764890121541</v>
          </cell>
          <cell r="D880" t="str">
            <v>0854</v>
          </cell>
          <cell r="E880" t="str">
            <v>A-Active Member</v>
          </cell>
          <cell r="F880" t="str">
            <v>SBC- Aspire Public Schools</v>
          </cell>
          <cell r="G880" t="str">
            <v>Sacramento</v>
          </cell>
          <cell r="H880" t="str">
            <v>ElDorado</v>
          </cell>
          <cell r="J880">
            <v>180</v>
          </cell>
          <cell r="K880" t="str">
            <v>K</v>
          </cell>
          <cell r="L880" t="str">
            <v>3</v>
          </cell>
          <cell r="Q880">
            <v>40392</v>
          </cell>
        </row>
        <row r="881">
          <cell r="A881">
            <v>76943</v>
          </cell>
          <cell r="B881" t="str">
            <v>National University Academy, Armona</v>
          </cell>
          <cell r="C881" t="str">
            <v>16638750121491</v>
          </cell>
          <cell r="D881" t="str">
            <v>1168</v>
          </cell>
          <cell r="E881" t="str">
            <v>P-Prospect Member</v>
          </cell>
          <cell r="F881" t="str">
            <v>Armona Union Elementary</v>
          </cell>
          <cell r="G881" t="str">
            <v>Fresno</v>
          </cell>
          <cell r="H881" t="str">
            <v>Kings</v>
          </cell>
          <cell r="J881">
            <v>0</v>
          </cell>
          <cell r="N881" t="str">
            <v>Ind_Study</v>
          </cell>
          <cell r="O881" t="str">
            <v>Startup</v>
          </cell>
          <cell r="P881" t="str">
            <v>Direct</v>
          </cell>
          <cell r="Q881">
            <v>40413</v>
          </cell>
        </row>
        <row r="882">
          <cell r="A882">
            <v>76944</v>
          </cell>
          <cell r="B882" t="str">
            <v>Roberts Ferry Elementary</v>
          </cell>
          <cell r="C882" t="str">
            <v>50712330121525</v>
          </cell>
          <cell r="D882" t="str">
            <v>1171</v>
          </cell>
          <cell r="E882" t="str">
            <v>P-Prospect Member</v>
          </cell>
          <cell r="F882" t="str">
            <v>Roberts Ferry Union Elementary</v>
          </cell>
          <cell r="G882" t="str">
            <v>Fresno</v>
          </cell>
          <cell r="H882" t="str">
            <v>Stanislaus</v>
          </cell>
          <cell r="J882">
            <v>0</v>
          </cell>
          <cell r="N882" t="str">
            <v>Site_Based</v>
          </cell>
          <cell r="O882" t="str">
            <v>Startup</v>
          </cell>
          <cell r="P882" t="str">
            <v>Direct</v>
          </cell>
          <cell r="Q882">
            <v>40400</v>
          </cell>
        </row>
        <row r="883">
          <cell r="A883">
            <v>76951</v>
          </cell>
          <cell r="B883" t="str">
            <v>Shiloh Charter</v>
          </cell>
          <cell r="C883" t="str">
            <v>50712740121558</v>
          </cell>
          <cell r="D883" t="str">
            <v>1175</v>
          </cell>
          <cell r="E883" t="str">
            <v>P-Prospect Member</v>
          </cell>
          <cell r="F883" t="str">
            <v>Shiloh Elementary</v>
          </cell>
          <cell r="G883" t="str">
            <v>Fresno</v>
          </cell>
          <cell r="H883" t="str">
            <v>Stanislaus</v>
          </cell>
          <cell r="J883">
            <v>0</v>
          </cell>
          <cell r="N883" t="str">
            <v>Site_Based</v>
          </cell>
          <cell r="O883" t="str">
            <v>Startup</v>
          </cell>
          <cell r="P883" t="str">
            <v>Locally</v>
          </cell>
          <cell r="Q883">
            <v>40421</v>
          </cell>
        </row>
        <row r="884">
          <cell r="A884">
            <v>76959</v>
          </cell>
          <cell r="B884" t="str">
            <v>American River Charter School</v>
          </cell>
          <cell r="C884" t="str">
            <v>09737830121566</v>
          </cell>
          <cell r="D884" t="str">
            <v>1176</v>
          </cell>
          <cell r="E884" t="str">
            <v>A-Active Member</v>
          </cell>
          <cell r="F884" t="str">
            <v>Black Oak Mine Unified</v>
          </cell>
          <cell r="G884" t="str">
            <v>Sacramento</v>
          </cell>
          <cell r="H884" t="str">
            <v>ElDorado</v>
          </cell>
          <cell r="J884">
            <v>160</v>
          </cell>
          <cell r="N884" t="str">
            <v>Combination</v>
          </cell>
          <cell r="O884" t="str">
            <v>Startup</v>
          </cell>
          <cell r="P884" t="str">
            <v>Locally</v>
          </cell>
          <cell r="Q884">
            <v>40407</v>
          </cell>
        </row>
        <row r="885">
          <cell r="A885">
            <v>76961</v>
          </cell>
          <cell r="B885" t="str">
            <v>Harvest Ridge Cooperative Charter</v>
          </cell>
          <cell r="C885" t="str">
            <v>31668520121608</v>
          </cell>
          <cell r="D885" t="str">
            <v>1179</v>
          </cell>
          <cell r="E885" t="str">
            <v>P-Prospect Member</v>
          </cell>
          <cell r="F885" t="str">
            <v>Newcastle Elementary</v>
          </cell>
          <cell r="G885" t="str">
            <v>Sacramento</v>
          </cell>
          <cell r="H885" t="str">
            <v>Placer</v>
          </cell>
          <cell r="J885">
            <v>0</v>
          </cell>
          <cell r="N885" t="str">
            <v>Ind_Study</v>
          </cell>
          <cell r="O885" t="str">
            <v>Startup</v>
          </cell>
          <cell r="P885" t="str">
            <v>Locally</v>
          </cell>
          <cell r="Q885">
            <v>40413</v>
          </cell>
        </row>
        <row r="886">
          <cell r="A886">
            <v>76966</v>
          </cell>
          <cell r="B886" t="str">
            <v>Cecil Avenue Math and Science Academy</v>
          </cell>
          <cell r="C886" t="str">
            <v>15634046009351</v>
          </cell>
          <cell r="D886" t="str">
            <v>1184</v>
          </cell>
          <cell r="E886" t="str">
            <v>P-Prospect Member</v>
          </cell>
          <cell r="F886" t="str">
            <v>Delano Union Elementary</v>
          </cell>
          <cell r="G886" t="str">
            <v>Los_Angeles</v>
          </cell>
          <cell r="H886" t="str">
            <v>Kern</v>
          </cell>
          <cell r="J886">
            <v>0</v>
          </cell>
          <cell r="K886" t="str">
            <v>6</v>
          </cell>
          <cell r="L886" t="str">
            <v>8</v>
          </cell>
          <cell r="N886" t="str">
            <v>Site_Based</v>
          </cell>
          <cell r="O886" t="str">
            <v>Conversion</v>
          </cell>
          <cell r="P886" t="str">
            <v>Direct</v>
          </cell>
          <cell r="Q886">
            <v>40392</v>
          </cell>
        </row>
        <row r="887">
          <cell r="A887">
            <v>76968</v>
          </cell>
          <cell r="B887" t="str">
            <v>NOVA Academy- Coachella</v>
          </cell>
          <cell r="C887" t="str">
            <v>33736760121673</v>
          </cell>
          <cell r="D887" t="str">
            <v>1188</v>
          </cell>
          <cell r="E887" t="str">
            <v>A-Active Member</v>
          </cell>
          <cell r="F887" t="str">
            <v>Coachella Valley Unified</v>
          </cell>
          <cell r="G887" t="str">
            <v>Inland_Empire</v>
          </cell>
          <cell r="H887" t="str">
            <v>Riverside</v>
          </cell>
          <cell r="J887">
            <v>66</v>
          </cell>
          <cell r="N887" t="str">
            <v>Site_Based</v>
          </cell>
          <cell r="O887" t="str">
            <v>Startup</v>
          </cell>
          <cell r="P887" t="str">
            <v>Direct</v>
          </cell>
          <cell r="Q887">
            <v>40420</v>
          </cell>
        </row>
        <row r="888">
          <cell r="A888">
            <v>76970</v>
          </cell>
          <cell r="B888" t="str">
            <v>San Joaquin Valley High Charter</v>
          </cell>
          <cell r="C888" t="str">
            <v>10623641035005</v>
          </cell>
          <cell r="D888" t="str">
            <v>1191</v>
          </cell>
          <cell r="E888" t="str">
            <v>P-Prospect Member</v>
          </cell>
          <cell r="F888" t="str">
            <v>Parlier Unified</v>
          </cell>
          <cell r="G888" t="str">
            <v>Fresno</v>
          </cell>
          <cell r="H888" t="str">
            <v>Fresno</v>
          </cell>
          <cell r="J888">
            <v>0</v>
          </cell>
          <cell r="N888" t="str">
            <v>Combination</v>
          </cell>
          <cell r="O888" t="str">
            <v>Conversion</v>
          </cell>
          <cell r="P888" t="str">
            <v>NotFundModel</v>
          </cell>
          <cell r="Q888">
            <v>40406</v>
          </cell>
        </row>
        <row r="889">
          <cell r="A889">
            <v>76974</v>
          </cell>
          <cell r="B889" t="str">
            <v>Pittman Charter</v>
          </cell>
          <cell r="C889" t="str">
            <v>39686760111336</v>
          </cell>
          <cell r="D889" t="str">
            <v>1197</v>
          </cell>
          <cell r="E889" t="str">
            <v>P-Prospect Member</v>
          </cell>
          <cell r="F889" t="str">
            <v>Stockton Unified</v>
          </cell>
          <cell r="G889" t="str">
            <v>Sacramento</v>
          </cell>
          <cell r="H889" t="str">
            <v>SanJoaquin</v>
          </cell>
          <cell r="J889">
            <v>0</v>
          </cell>
          <cell r="K889" t="str">
            <v>K</v>
          </cell>
          <cell r="L889" t="str">
            <v>8</v>
          </cell>
          <cell r="N889" t="str">
            <v>Site_Based</v>
          </cell>
          <cell r="O889" t="str">
            <v>Conversion</v>
          </cell>
          <cell r="P889" t="str">
            <v>Locally</v>
          </cell>
          <cell r="Q889">
            <v>40386</v>
          </cell>
        </row>
        <row r="890">
          <cell r="A890">
            <v>76976</v>
          </cell>
          <cell r="B890" t="str">
            <v>Science &amp; Technology Academy at Knights Landing (Sci-Tech KL)</v>
          </cell>
          <cell r="C890" t="str">
            <v>57727100121749</v>
          </cell>
          <cell r="D890" t="str">
            <v>1201</v>
          </cell>
          <cell r="E890" t="str">
            <v>A-Active Member</v>
          </cell>
          <cell r="F890" t="str">
            <v>Woodland Joint Unified</v>
          </cell>
          <cell r="G890" t="str">
            <v>Sacramento</v>
          </cell>
          <cell r="H890" t="str">
            <v>Yolo</v>
          </cell>
          <cell r="J890">
            <v>100</v>
          </cell>
          <cell r="N890" t="str">
            <v>Site_Based</v>
          </cell>
          <cell r="O890" t="str">
            <v>Startup</v>
          </cell>
          <cell r="P890" t="str">
            <v>Locally</v>
          </cell>
          <cell r="Q890">
            <v>40401</v>
          </cell>
        </row>
        <row r="891">
          <cell r="A891">
            <v>77050</v>
          </cell>
          <cell r="B891" t="str">
            <v>Coleman Tech Charter School</v>
          </cell>
          <cell r="C891" t="str">
            <v>37683380122788</v>
          </cell>
          <cell r="D891" t="str">
            <v>1253</v>
          </cell>
          <cell r="E891" t="str">
            <v>P-Prospect Member</v>
          </cell>
          <cell r="F891" t="str">
            <v>San Diego Unified</v>
          </cell>
          <cell r="G891" t="str">
            <v>SanDiego</v>
          </cell>
          <cell r="H891" t="str">
            <v>SanDiego</v>
          </cell>
          <cell r="J891">
            <v>0</v>
          </cell>
          <cell r="N891" t="str">
            <v>Site_Based</v>
          </cell>
          <cell r="O891" t="str">
            <v>Startup</v>
          </cell>
          <cell r="P891" t="str">
            <v>Direct</v>
          </cell>
          <cell r="Q891">
            <v>40428</v>
          </cell>
        </row>
        <row r="892">
          <cell r="A892">
            <v>77357</v>
          </cell>
          <cell r="B892" t="str">
            <v>Modesto Virtual Academy</v>
          </cell>
          <cell r="C892" t="str">
            <v>50711750122549</v>
          </cell>
          <cell r="D892" t="str">
            <v>1224</v>
          </cell>
          <cell r="E892" t="str">
            <v>P-Prospect Member</v>
          </cell>
          <cell r="F892" t="str">
            <v>Modesto City High</v>
          </cell>
          <cell r="G892" t="str">
            <v>Fresno</v>
          </cell>
          <cell r="H892" t="str">
            <v>Stanislaus</v>
          </cell>
          <cell r="J892">
            <v>0</v>
          </cell>
          <cell r="N892" t="str">
            <v>Ind_Study</v>
          </cell>
          <cell r="O892" t="str">
            <v>Startup</v>
          </cell>
          <cell r="P892" t="str">
            <v>Locally</v>
          </cell>
          <cell r="Q892">
            <v>40401</v>
          </cell>
        </row>
        <row r="893">
          <cell r="A893">
            <v>77358</v>
          </cell>
          <cell r="B893" t="str">
            <v>Burton Pathways Charter Academy</v>
          </cell>
          <cell r="C893" t="str">
            <v>54718370122705</v>
          </cell>
          <cell r="D893" t="str">
            <v>1228</v>
          </cell>
          <cell r="E893" t="str">
            <v>P-Prospect Member</v>
          </cell>
          <cell r="F893" t="str">
            <v>Burton Elementary</v>
          </cell>
          <cell r="G893" t="str">
            <v>Fresno</v>
          </cell>
          <cell r="H893" t="str">
            <v>Tulare</v>
          </cell>
          <cell r="J893">
            <v>0</v>
          </cell>
          <cell r="N893" t="str">
            <v>Combination</v>
          </cell>
          <cell r="O893" t="str">
            <v>Startup</v>
          </cell>
          <cell r="P893" t="str">
            <v>Locally</v>
          </cell>
          <cell r="Q893">
            <v>40406</v>
          </cell>
        </row>
        <row r="894">
          <cell r="A894">
            <v>77361</v>
          </cell>
          <cell r="B894" t="str">
            <v>Imperial Valley Home School Academy</v>
          </cell>
          <cell r="C894" t="str">
            <v>13631230122663</v>
          </cell>
          <cell r="D894" t="str">
            <v>1249</v>
          </cell>
          <cell r="E894" t="str">
            <v>P-Prospect Member</v>
          </cell>
          <cell r="F894" t="str">
            <v>El Centro Elementary</v>
          </cell>
          <cell r="G894" t="str">
            <v>SanDiego</v>
          </cell>
          <cell r="H894" t="str">
            <v>Imperial</v>
          </cell>
          <cell r="J894">
            <v>0</v>
          </cell>
          <cell r="N894" t="str">
            <v>Ind_Study</v>
          </cell>
          <cell r="O894" t="str">
            <v>Startup</v>
          </cell>
          <cell r="P894" t="str">
            <v>Locally</v>
          </cell>
        </row>
        <row r="895">
          <cell r="A895">
            <v>77364</v>
          </cell>
          <cell r="B895" t="str">
            <v>Mount Whitney Virtual Academy</v>
          </cell>
          <cell r="C895" t="str">
            <v>14766870122671</v>
          </cell>
          <cell r="D895" t="str">
            <v>1251</v>
          </cell>
          <cell r="E895" t="str">
            <v>P-Prospect Member</v>
          </cell>
          <cell r="F895" t="str">
            <v>Bishop Unified</v>
          </cell>
          <cell r="G895" t="str">
            <v>Inland_Empire</v>
          </cell>
          <cell r="H895" t="str">
            <v>Inyo</v>
          </cell>
          <cell r="J895">
            <v>9</v>
          </cell>
          <cell r="N895" t="str">
            <v>Ind_Study</v>
          </cell>
          <cell r="O895" t="str">
            <v>Startup</v>
          </cell>
          <cell r="P895" t="str">
            <v>Direct</v>
          </cell>
          <cell r="Q895">
            <v>40413</v>
          </cell>
        </row>
        <row r="896">
          <cell r="A896">
            <v>77385</v>
          </cell>
          <cell r="B896" t="str">
            <v>City Honors College Preparatory Charter School</v>
          </cell>
          <cell r="C896" t="str">
            <v>19646341996529</v>
          </cell>
          <cell r="D896" t="str">
            <v>1242</v>
          </cell>
          <cell r="E896" t="str">
            <v>P-Prospect Member</v>
          </cell>
          <cell r="F896" t="str">
            <v>Inglewood Unified</v>
          </cell>
          <cell r="G896" t="str">
            <v>Los_Angeles</v>
          </cell>
          <cell r="H896" t="str">
            <v>LosAngeles</v>
          </cell>
          <cell r="J896">
            <v>0</v>
          </cell>
          <cell r="N896" t="str">
            <v>Site_Based</v>
          </cell>
          <cell r="O896" t="str">
            <v>Conversion</v>
          </cell>
          <cell r="P896" t="str">
            <v>Locally</v>
          </cell>
          <cell r="Q896">
            <v>40420</v>
          </cell>
        </row>
        <row r="897">
          <cell r="A897">
            <v>77402</v>
          </cell>
          <cell r="B897" t="str">
            <v>Nestor Language Academy Charter School</v>
          </cell>
          <cell r="C897" t="str">
            <v>37683956040513</v>
          </cell>
          <cell r="D897" t="str">
            <v>1252</v>
          </cell>
          <cell r="E897" t="str">
            <v>P-Prospect Member</v>
          </cell>
          <cell r="F897" t="str">
            <v>South Bay Union Elementary</v>
          </cell>
          <cell r="G897" t="str">
            <v>SanDiego</v>
          </cell>
          <cell r="H897" t="str">
            <v>SanDiego</v>
          </cell>
          <cell r="J897">
            <v>0</v>
          </cell>
          <cell r="K897" t="str">
            <v>K</v>
          </cell>
          <cell r="L897" t="str">
            <v>6</v>
          </cell>
          <cell r="N897" t="str">
            <v>Site_Based</v>
          </cell>
          <cell r="O897" t="str">
            <v>Conversion</v>
          </cell>
          <cell r="P897" t="str">
            <v>Direct</v>
          </cell>
          <cell r="Q897">
            <v>40406</v>
          </cell>
        </row>
        <row r="898">
          <cell r="A898">
            <v>77406</v>
          </cell>
          <cell r="B898" t="str">
            <v>Binkley Charter School</v>
          </cell>
          <cell r="C898" t="str">
            <v>49708966085229</v>
          </cell>
          <cell r="D898" t="str">
            <v>1258</v>
          </cell>
          <cell r="E898" t="str">
            <v>P-Prospect Member</v>
          </cell>
          <cell r="F898" t="str">
            <v>Rincon Valley Union Elementary</v>
          </cell>
          <cell r="G898" t="str">
            <v>SanFrancisco</v>
          </cell>
          <cell r="H898" t="str">
            <v>Sonoma</v>
          </cell>
          <cell r="J898">
            <v>0</v>
          </cell>
          <cell r="K898" t="str">
            <v>K</v>
          </cell>
          <cell r="L898" t="str">
            <v>6</v>
          </cell>
          <cell r="N898" t="str">
            <v>Site_Based</v>
          </cell>
          <cell r="O898" t="str">
            <v>Conversion</v>
          </cell>
          <cell r="P898" t="str">
            <v>Locally</v>
          </cell>
          <cell r="Q898">
            <v>40408</v>
          </cell>
        </row>
        <row r="899">
          <cell r="A899">
            <v>77408</v>
          </cell>
          <cell r="B899" t="str">
            <v>Village Elementary Charter School</v>
          </cell>
          <cell r="C899" t="str">
            <v>49708966052070</v>
          </cell>
          <cell r="D899" t="str">
            <v>1257</v>
          </cell>
          <cell r="E899" t="str">
            <v>P-Prospect Member</v>
          </cell>
          <cell r="F899" t="str">
            <v>Rincon Valley Union Elementary</v>
          </cell>
          <cell r="G899" t="str">
            <v>SanFrancisco</v>
          </cell>
          <cell r="H899" t="str">
            <v>Sonoma</v>
          </cell>
          <cell r="J899">
            <v>0</v>
          </cell>
          <cell r="K899" t="str">
            <v>K</v>
          </cell>
          <cell r="L899" t="str">
            <v>6</v>
          </cell>
          <cell r="N899" t="str">
            <v>Site_Based</v>
          </cell>
          <cell r="O899" t="str">
            <v>Conversion</v>
          </cell>
          <cell r="P899" t="str">
            <v>Locally</v>
          </cell>
          <cell r="Q899">
            <v>40408</v>
          </cell>
        </row>
        <row r="900">
          <cell r="A900">
            <v>77411</v>
          </cell>
          <cell r="B900" t="str">
            <v>Whited Charter School</v>
          </cell>
          <cell r="C900" t="str">
            <v>49708966052047</v>
          </cell>
          <cell r="D900" t="str">
            <v>1259</v>
          </cell>
          <cell r="E900" t="str">
            <v>A-Active Member</v>
          </cell>
          <cell r="F900" t="str">
            <v>Rincon Valley Union Elementary</v>
          </cell>
          <cell r="G900" t="str">
            <v>SanFrancisco</v>
          </cell>
          <cell r="H900" t="str">
            <v>Sonoma</v>
          </cell>
          <cell r="J900">
            <v>410</v>
          </cell>
          <cell r="K900" t="str">
            <v>K</v>
          </cell>
          <cell r="L900" t="str">
            <v>6</v>
          </cell>
          <cell r="N900" t="str">
            <v>Site_Based</v>
          </cell>
          <cell r="O900" t="str">
            <v>Conversion</v>
          </cell>
          <cell r="P900" t="str">
            <v>Locally</v>
          </cell>
          <cell r="Q900">
            <v>40408</v>
          </cell>
        </row>
        <row r="901">
          <cell r="A901">
            <v>77412</v>
          </cell>
          <cell r="B901" t="str">
            <v>Ida Jew Academies</v>
          </cell>
          <cell r="C901" t="str">
            <v>43696176048045</v>
          </cell>
          <cell r="D901" t="str">
            <v>1243</v>
          </cell>
          <cell r="E901" t="str">
            <v>P-Prospect Member</v>
          </cell>
          <cell r="F901" t="str">
            <v>Mt. Pleasant Elementary</v>
          </cell>
          <cell r="G901" t="str">
            <v>SanFrancisco</v>
          </cell>
          <cell r="H901" t="str">
            <v>SantaClara</v>
          </cell>
          <cell r="J901">
            <v>0</v>
          </cell>
          <cell r="K901" t="str">
            <v>K</v>
          </cell>
          <cell r="L901" t="str">
            <v>5</v>
          </cell>
          <cell r="N901" t="str">
            <v>Site_Based</v>
          </cell>
          <cell r="O901" t="str">
            <v>Conversion</v>
          </cell>
          <cell r="P901" t="str">
            <v>Locally</v>
          </cell>
          <cell r="Q901">
            <v>40415</v>
          </cell>
        </row>
        <row r="902">
          <cell r="A902">
            <v>77418</v>
          </cell>
          <cell r="B902" t="str">
            <v>Partnerships for Student-Centered Learning</v>
          </cell>
          <cell r="C902" t="str">
            <v>31669510122507</v>
          </cell>
          <cell r="D902" t="str">
            <v>1227</v>
          </cell>
          <cell r="E902" t="str">
            <v>P-Prospect Member</v>
          </cell>
          <cell r="F902" t="str">
            <v>Western Placer Unified</v>
          </cell>
          <cell r="G902" t="str">
            <v>Sacramento</v>
          </cell>
          <cell r="H902" t="str">
            <v>Placer</v>
          </cell>
          <cell r="J902">
            <v>0</v>
          </cell>
          <cell r="N902" t="str">
            <v>Ind_Study</v>
          </cell>
          <cell r="O902" t="str">
            <v>Startup</v>
          </cell>
          <cell r="P902" t="str">
            <v>Direct</v>
          </cell>
          <cell r="Q902">
            <v>40360</v>
          </cell>
        </row>
        <row r="903">
          <cell r="A903">
            <v>77419</v>
          </cell>
          <cell r="B903" t="str">
            <v>Weimar Hills Charter School</v>
          </cell>
          <cell r="C903" t="str">
            <v>31668860122531</v>
          </cell>
          <cell r="D903" t="str">
            <v>1219</v>
          </cell>
          <cell r="E903" t="str">
            <v>P-Prospect Member</v>
          </cell>
          <cell r="F903" t="str">
            <v>Placer Hills Union Elementary</v>
          </cell>
          <cell r="G903" t="str">
            <v>Sacramento</v>
          </cell>
          <cell r="H903" t="str">
            <v>Placer</v>
          </cell>
          <cell r="J903">
            <v>0</v>
          </cell>
          <cell r="N903" t="str">
            <v>Site_Based</v>
          </cell>
          <cell r="O903" t="str">
            <v>Startup</v>
          </cell>
          <cell r="P903" t="str">
            <v>Locally</v>
          </cell>
          <cell r="Q903">
            <v>40415</v>
          </cell>
        </row>
        <row r="904">
          <cell r="A904">
            <v>77422</v>
          </cell>
          <cell r="B904" t="str">
            <v>Alternative Cooperative Education Charter School</v>
          </cell>
          <cell r="C904" t="str">
            <v>48705730122523</v>
          </cell>
          <cell r="D904" t="str">
            <v>1261</v>
          </cell>
          <cell r="E904" t="str">
            <v>A-Active Member</v>
          </cell>
          <cell r="F904" t="str">
            <v>Vacaville Unified</v>
          </cell>
          <cell r="G904" t="str">
            <v>SanFrancisco</v>
          </cell>
          <cell r="H904" t="str">
            <v>Solano</v>
          </cell>
          <cell r="J904">
            <v>108</v>
          </cell>
          <cell r="N904" t="str">
            <v>Site_Based</v>
          </cell>
          <cell r="O904" t="str">
            <v>Startup</v>
          </cell>
          <cell r="P904" t="str">
            <v>Locally</v>
          </cell>
          <cell r="Q904">
            <v>40402</v>
          </cell>
        </row>
        <row r="905">
          <cell r="A905">
            <v>77424</v>
          </cell>
          <cell r="B905" t="str">
            <v>EV Cain 21st Century S.T.E.M. Charter School</v>
          </cell>
          <cell r="C905" t="str">
            <v>31667876031033</v>
          </cell>
          <cell r="D905" t="str">
            <v>1226</v>
          </cell>
          <cell r="E905" t="str">
            <v>P-Prospect Member</v>
          </cell>
          <cell r="F905" t="str">
            <v>Auburn Union Elementary</v>
          </cell>
          <cell r="G905" t="str">
            <v>Sacramento</v>
          </cell>
          <cell r="H905" t="str">
            <v>Placer</v>
          </cell>
          <cell r="J905">
            <v>0</v>
          </cell>
          <cell r="N905" t="str">
            <v>Combination</v>
          </cell>
          <cell r="O905" t="str">
            <v>Conversion</v>
          </cell>
          <cell r="P905" t="str">
            <v>Locally</v>
          </cell>
          <cell r="Q905">
            <v>40408</v>
          </cell>
        </row>
        <row r="906">
          <cell r="A906">
            <v>77426</v>
          </cell>
          <cell r="B906" t="str">
            <v>Milestones Cooperative Charter School</v>
          </cell>
          <cell r="C906" t="str">
            <v>31668370122515</v>
          </cell>
          <cell r="D906" t="str">
            <v>1248</v>
          </cell>
          <cell r="E906" t="str">
            <v>P-Prospect Member</v>
          </cell>
          <cell r="F906" t="str">
            <v>Foresthill Union Elementary</v>
          </cell>
          <cell r="G906" t="str">
            <v>Sacramento</v>
          </cell>
          <cell r="H906" t="str">
            <v>Placer</v>
          </cell>
          <cell r="J906">
            <v>0</v>
          </cell>
          <cell r="N906" t="str">
            <v>Ind_Study</v>
          </cell>
          <cell r="O906" t="str">
            <v>Startup</v>
          </cell>
          <cell r="P906" t="str">
            <v>Direct</v>
          </cell>
          <cell r="Q906">
            <v>40413</v>
          </cell>
        </row>
        <row r="907">
          <cell r="A907">
            <v>77427</v>
          </cell>
          <cell r="B907" t="str">
            <v>Sierra Hills Arts and Science Charter Academy</v>
          </cell>
          <cell r="C907" t="str">
            <v>31668860122648</v>
          </cell>
          <cell r="D907" t="str">
            <v>1223</v>
          </cell>
          <cell r="E907" t="str">
            <v>P-Prospect Member</v>
          </cell>
          <cell r="F907" t="str">
            <v>Placer Hills Union Elementary</v>
          </cell>
          <cell r="G907" t="str">
            <v>Sacramento</v>
          </cell>
          <cell r="H907" t="str">
            <v>Placer</v>
          </cell>
          <cell r="J907">
            <v>414</v>
          </cell>
          <cell r="N907" t="str">
            <v>Site_Based</v>
          </cell>
          <cell r="O907" t="str">
            <v>Startup</v>
          </cell>
          <cell r="P907" t="str">
            <v>Locally</v>
          </cell>
          <cell r="Q907">
            <v>40415</v>
          </cell>
        </row>
        <row r="908">
          <cell r="A908">
            <v>77552</v>
          </cell>
          <cell r="B908" t="str">
            <v>Dixon Montessori Charter</v>
          </cell>
          <cell r="C908" t="str">
            <v>48766610122267</v>
          </cell>
          <cell r="D908" t="str">
            <v>1210</v>
          </cell>
          <cell r="E908" t="str">
            <v>P-Prospect Member</v>
          </cell>
          <cell r="F908" t="str">
            <v>SBE - Dixon Montessori Charter</v>
          </cell>
          <cell r="G908" t="str">
            <v>SanFrancisco</v>
          </cell>
          <cell r="H908" t="str">
            <v>Solano</v>
          </cell>
          <cell r="J908">
            <v>173</v>
          </cell>
          <cell r="N908" t="str">
            <v>Site_Based</v>
          </cell>
          <cell r="O908" t="str">
            <v>Startup</v>
          </cell>
          <cell r="P908" t="str">
            <v>Direct</v>
          </cell>
          <cell r="Q908">
            <v>40400</v>
          </cell>
        </row>
        <row r="909">
          <cell r="A909">
            <v>77730</v>
          </cell>
          <cell r="B909" t="str">
            <v>Bridges Academy</v>
          </cell>
          <cell r="C909" t="str">
            <v>43694506047229</v>
          </cell>
          <cell r="D909" t="str">
            <v>1220</v>
          </cell>
          <cell r="E909" t="str">
            <v>P-Prospect Member</v>
          </cell>
          <cell r="F909" t="str">
            <v>Franklin-McKinley Elementary</v>
          </cell>
          <cell r="G909" t="str">
            <v>SanFrancisco</v>
          </cell>
          <cell r="H909" t="str">
            <v>SantaClara</v>
          </cell>
          <cell r="J909">
            <v>0</v>
          </cell>
          <cell r="K909" t="str">
            <v>7</v>
          </cell>
          <cell r="L909" t="str">
            <v>8</v>
          </cell>
          <cell r="N909" t="str">
            <v>Site_Based</v>
          </cell>
          <cell r="O909" t="str">
            <v>Conversion</v>
          </cell>
          <cell r="P909" t="str">
            <v>Locally</v>
          </cell>
          <cell r="Q909">
            <v>40406</v>
          </cell>
        </row>
        <row r="910">
          <cell r="A910">
            <v>77732</v>
          </cell>
          <cell r="B910" t="str">
            <v>River Oaks Academy Charter</v>
          </cell>
          <cell r="C910" t="str">
            <v>56105610122713</v>
          </cell>
          <cell r="D910" t="str">
            <v>1256</v>
          </cell>
          <cell r="E910" t="str">
            <v>P-Prospect Member</v>
          </cell>
          <cell r="F910" t="str">
            <v>Ventura County Office of Education</v>
          </cell>
          <cell r="G910" t="str">
            <v>Los_Angeles</v>
          </cell>
          <cell r="H910" t="str">
            <v>Ventura</v>
          </cell>
          <cell r="J910">
            <v>0</v>
          </cell>
          <cell r="N910" t="str">
            <v>Ind_Study</v>
          </cell>
          <cell r="O910" t="str">
            <v>Startup</v>
          </cell>
          <cell r="P910" t="str">
            <v>Direct</v>
          </cell>
          <cell r="Q910">
            <v>40428</v>
          </cell>
        </row>
        <row r="911">
          <cell r="A911">
            <v>77734</v>
          </cell>
          <cell r="B911" t="str">
            <v>South Monterey County Charter Independent Study</v>
          </cell>
          <cell r="C911" t="str">
            <v>27660680123216</v>
          </cell>
          <cell r="D911" t="str">
            <v>1263</v>
          </cell>
          <cell r="E911" t="str">
            <v>P-Prospect Member</v>
          </cell>
          <cell r="F911" t="str">
            <v>King City Joint Union High</v>
          </cell>
          <cell r="G911" t="str">
            <v>SanFrancisco</v>
          </cell>
          <cell r="H911" t="str">
            <v>Monterey</v>
          </cell>
          <cell r="J911">
            <v>0</v>
          </cell>
          <cell r="N911" t="str">
            <v>Ind_Study</v>
          </cell>
          <cell r="O911" t="str">
            <v>Startup</v>
          </cell>
          <cell r="P911" t="str">
            <v>Locally</v>
          </cell>
          <cell r="Q911">
            <v>40416</v>
          </cell>
        </row>
        <row r="912">
          <cell r="A912">
            <v>77736</v>
          </cell>
          <cell r="B912" t="str">
            <v>MOVE Charter/ San Diego Virtual School</v>
          </cell>
          <cell r="C912" t="str">
            <v>37682130123224</v>
          </cell>
          <cell r="D912" t="str">
            <v>1264</v>
          </cell>
          <cell r="E912" t="str">
            <v>A-Active Member</v>
          </cell>
          <cell r="F912" t="str">
            <v>Mountain Empire Unified</v>
          </cell>
          <cell r="G912" t="str">
            <v>SanDiego</v>
          </cell>
          <cell r="H912" t="str">
            <v>SanDiego</v>
          </cell>
          <cell r="J912">
            <v>1</v>
          </cell>
          <cell r="N912" t="str">
            <v>Combination</v>
          </cell>
          <cell r="O912" t="str">
            <v>Startup</v>
          </cell>
          <cell r="P912" t="str">
            <v>Direct</v>
          </cell>
          <cell r="Q912">
            <v>40436</v>
          </cell>
        </row>
        <row r="913">
          <cell r="A913">
            <v>77738</v>
          </cell>
          <cell r="B913" t="str">
            <v>Crescent Valley Public Charter</v>
          </cell>
          <cell r="C913" t="str">
            <v>54721400123273</v>
          </cell>
          <cell r="D913" t="str">
            <v>1269</v>
          </cell>
          <cell r="E913" t="str">
            <v>P-Prospect Member</v>
          </cell>
          <cell r="F913" t="str">
            <v>Stone Corral Elementary</v>
          </cell>
          <cell r="G913" t="str">
            <v>Fresno</v>
          </cell>
          <cell r="H913" t="str">
            <v>Tulare</v>
          </cell>
          <cell r="J913">
            <v>0</v>
          </cell>
          <cell r="N913" t="str">
            <v>Site_Based</v>
          </cell>
          <cell r="O913" t="str">
            <v>Startup</v>
          </cell>
          <cell r="P913" t="str">
            <v>Direct</v>
          </cell>
          <cell r="Q913">
            <v>40434</v>
          </cell>
        </row>
        <row r="914">
          <cell r="A914">
            <v>78014</v>
          </cell>
          <cell r="B914" t="str">
            <v>High Tech Middle North County</v>
          </cell>
          <cell r="C914" t="str">
            <v>37764710119271</v>
          </cell>
          <cell r="D914" t="str">
            <v>756</v>
          </cell>
          <cell r="E914" t="str">
            <v>A-Active Member</v>
          </cell>
          <cell r="F914" t="str">
            <v>SBC - High Tech High</v>
          </cell>
          <cell r="G914" t="str">
            <v>SanDiego</v>
          </cell>
          <cell r="H914" t="str">
            <v>SanDiego</v>
          </cell>
          <cell r="J914">
            <v>321</v>
          </cell>
          <cell r="N914" t="str">
            <v>Site_Based</v>
          </cell>
          <cell r="O914" t="str">
            <v>Startup</v>
          </cell>
          <cell r="P914" t="str">
            <v>Direct</v>
          </cell>
          <cell r="Q914">
            <v>40056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34"/>
  <sheetViews>
    <sheetView tabSelected="1" workbookViewId="0" topLeftCell="A102">
      <selection activeCell="B146" sqref="B146"/>
    </sheetView>
  </sheetViews>
  <sheetFormatPr defaultColWidth="11.00390625" defaultRowHeight="15.75"/>
  <cols>
    <col min="1" max="1" width="7.125" style="2" customWidth="1"/>
    <col min="2" max="2" width="14.625" style="2" customWidth="1"/>
    <col min="3" max="3" width="11.00390625" style="1" customWidth="1"/>
    <col min="4" max="8" width="11.375" style="1" customWidth="1"/>
    <col min="9" max="9" width="10.875" style="2" customWidth="1"/>
    <col min="10" max="10" width="13.625" style="2" customWidth="1"/>
    <col min="11" max="16384" width="10.875" style="2" customWidth="1"/>
  </cols>
  <sheetData>
    <row r="2" ht="19.5">
      <c r="B2" s="34" t="s">
        <v>20</v>
      </c>
    </row>
    <row r="3" ht="15.75" thickBot="1"/>
    <row r="4" spans="2:8" ht="15.75" thickTop="1">
      <c r="B4" s="17"/>
      <c r="C4" s="3"/>
      <c r="D4" s="63" t="s">
        <v>9</v>
      </c>
      <c r="E4" s="63"/>
      <c r="F4" s="63"/>
      <c r="G4" s="63"/>
      <c r="H4" s="64"/>
    </row>
    <row r="5" spans="2:8" s="4" customFormat="1" ht="36" customHeight="1" thickBot="1">
      <c r="B5" s="19" t="s">
        <v>30</v>
      </c>
      <c r="C5" s="36" t="s">
        <v>10</v>
      </c>
      <c r="D5" s="20" t="s">
        <v>31</v>
      </c>
      <c r="E5" s="20" t="s">
        <v>29</v>
      </c>
      <c r="F5" s="20" t="s">
        <v>0</v>
      </c>
      <c r="G5" s="20" t="s">
        <v>1</v>
      </c>
      <c r="H5" s="21" t="s">
        <v>28</v>
      </c>
    </row>
    <row r="6" spans="2:8" s="4" customFormat="1" ht="6.75" customHeight="1" thickBot="1">
      <c r="B6" s="39"/>
      <c r="C6" s="40"/>
      <c r="D6" s="40"/>
      <c r="E6" s="40"/>
      <c r="F6" s="40"/>
      <c r="G6" s="40"/>
      <c r="H6" s="40"/>
    </row>
    <row r="7" spans="2:8" s="4" customFormat="1" ht="19.5" customHeight="1">
      <c r="B7" s="51" t="s">
        <v>11</v>
      </c>
      <c r="C7" s="59">
        <f aca="true" t="shared" si="0" ref="C7:H7">AVERAGE(C17:C119,C126:C172,C179:C206,C213:C384,C391:C481,C488:C534)</f>
        <v>443.7749196141479</v>
      </c>
      <c r="D7" s="53">
        <f t="shared" si="0"/>
        <v>87764.24318658281</v>
      </c>
      <c r="E7" s="53">
        <f t="shared" si="0"/>
        <v>51085.6</v>
      </c>
      <c r="F7" s="53">
        <f t="shared" si="0"/>
        <v>33623.083516483515</v>
      </c>
      <c r="G7" s="53">
        <f t="shared" si="0"/>
        <v>40451.97881355932</v>
      </c>
      <c r="H7" s="54">
        <f t="shared" si="0"/>
        <v>26596.286144578313</v>
      </c>
    </row>
    <row r="8" spans="2:8" s="4" customFormat="1" ht="19.5" customHeight="1">
      <c r="B8" s="38" t="s">
        <v>27</v>
      </c>
      <c r="C8" s="60">
        <f aca="true" t="shared" si="1" ref="C8:H8">MEDIAN(C17:C119,C126:C172,C179:C206,C213:C384,C391:C481,C488:C534)</f>
        <v>320</v>
      </c>
      <c r="D8" s="55">
        <f t="shared" si="1"/>
        <v>90000</v>
      </c>
      <c r="E8" s="55">
        <f t="shared" si="1"/>
        <v>50000</v>
      </c>
      <c r="F8" s="55">
        <f t="shared" si="1"/>
        <v>35000</v>
      </c>
      <c r="G8" s="55">
        <f t="shared" si="1"/>
        <v>38000</v>
      </c>
      <c r="H8" s="56">
        <f t="shared" si="1"/>
        <v>27000</v>
      </c>
    </row>
    <row r="9" spans="2:8" s="4" customFormat="1" ht="19.5" customHeight="1">
      <c r="B9" s="38" t="s">
        <v>12</v>
      </c>
      <c r="C9" s="60">
        <f aca="true" t="shared" si="2" ref="C9:H9">MIN(C17:C119,C126:C172,C179:C206,C213:C384,C391:C481,C488:C534)</f>
        <v>35</v>
      </c>
      <c r="D9" s="55">
        <f t="shared" si="2"/>
        <v>14000</v>
      </c>
      <c r="E9" s="55">
        <f t="shared" si="2"/>
        <v>20000</v>
      </c>
      <c r="F9" s="55">
        <f t="shared" si="2"/>
        <v>2864</v>
      </c>
      <c r="G9" s="55">
        <f t="shared" si="2"/>
        <v>2000</v>
      </c>
      <c r="H9" s="56">
        <f t="shared" si="2"/>
        <v>1200</v>
      </c>
    </row>
    <row r="10" spans="2:8" s="4" customFormat="1" ht="19.5" customHeight="1" thickBot="1">
      <c r="B10" s="52" t="s">
        <v>13</v>
      </c>
      <c r="C10" s="61">
        <f aca="true" t="shared" si="3" ref="C10:H10">MAX(C17:C119,C126:C172,C179:C206,C213:C384,C391:C481,C488:C534)</f>
        <v>4800</v>
      </c>
      <c r="D10" s="57">
        <f t="shared" si="3"/>
        <v>185000</v>
      </c>
      <c r="E10" s="57">
        <f t="shared" si="3"/>
        <v>87500</v>
      </c>
      <c r="F10" s="57">
        <f t="shared" si="3"/>
        <v>56000</v>
      </c>
      <c r="G10" s="57">
        <f t="shared" si="3"/>
        <v>90000</v>
      </c>
      <c r="H10" s="58">
        <f t="shared" si="3"/>
        <v>212506</v>
      </c>
    </row>
    <row r="11" spans="2:8" s="4" customFormat="1" ht="6.75" customHeight="1" thickBot="1">
      <c r="B11" s="50"/>
      <c r="C11" s="35"/>
      <c r="D11" s="35"/>
      <c r="E11" s="35"/>
      <c r="F11" s="35"/>
      <c r="G11" s="35"/>
      <c r="H11" s="35"/>
    </row>
    <row r="12" spans="2:8" s="4" customFormat="1" ht="21" customHeight="1" thickBot="1">
      <c r="B12" s="65" t="s">
        <v>19</v>
      </c>
      <c r="C12" s="66"/>
      <c r="D12" s="22"/>
      <c r="E12" s="22"/>
      <c r="F12" s="22"/>
      <c r="G12" s="22"/>
      <c r="H12" s="23"/>
    </row>
    <row r="13" spans="2:8" s="4" customFormat="1" ht="19.5" customHeight="1">
      <c r="B13" s="18" t="s">
        <v>14</v>
      </c>
      <c r="C13" s="24">
        <f aca="true" t="shared" si="4" ref="C13:H13">AVERAGE(C17:C119)</f>
        <v>376.56363636363636</v>
      </c>
      <c r="D13" s="25">
        <f t="shared" si="4"/>
        <v>83713.76</v>
      </c>
      <c r="E13" s="25">
        <f t="shared" si="4"/>
        <v>51341.6568627451</v>
      </c>
      <c r="F13" s="25">
        <f t="shared" si="4"/>
        <v>35433.1030927835</v>
      </c>
      <c r="G13" s="25">
        <f t="shared" si="4"/>
        <v>45942.444444444445</v>
      </c>
      <c r="H13" s="26">
        <f t="shared" si="4"/>
        <v>25236.444444444445</v>
      </c>
    </row>
    <row r="14" spans="2:8" s="4" customFormat="1" ht="19.5" customHeight="1">
      <c r="B14" s="37" t="s">
        <v>26</v>
      </c>
      <c r="C14" s="47">
        <f aca="true" t="shared" si="5" ref="C14:H14">MEDIAN(C17:C119)</f>
        <v>280</v>
      </c>
      <c r="D14" s="48">
        <f t="shared" si="5"/>
        <v>85000</v>
      </c>
      <c r="E14" s="48">
        <f t="shared" si="5"/>
        <v>50000</v>
      </c>
      <c r="F14" s="48">
        <f t="shared" si="5"/>
        <v>38000</v>
      </c>
      <c r="G14" s="48">
        <f t="shared" si="5"/>
        <v>50000</v>
      </c>
      <c r="H14" s="49">
        <f t="shared" si="5"/>
        <v>30000</v>
      </c>
    </row>
    <row r="15" spans="2:8" s="4" customFormat="1" ht="19.5" customHeight="1">
      <c r="B15" s="19" t="s">
        <v>2</v>
      </c>
      <c r="C15" s="27">
        <f aca="true" t="shared" si="6" ref="C15:H15">MIN(C17:C119)</f>
        <v>55</v>
      </c>
      <c r="D15" s="28">
        <f t="shared" si="6"/>
        <v>22000</v>
      </c>
      <c r="E15" s="28">
        <f t="shared" si="6"/>
        <v>30000</v>
      </c>
      <c r="F15" s="28">
        <f t="shared" si="6"/>
        <v>2864</v>
      </c>
      <c r="G15" s="28">
        <f t="shared" si="6"/>
        <v>5000</v>
      </c>
      <c r="H15" s="29">
        <f t="shared" si="6"/>
        <v>1200</v>
      </c>
    </row>
    <row r="16" spans="2:8" s="4" customFormat="1" ht="19.5" customHeight="1" thickBot="1">
      <c r="B16" s="30" t="s">
        <v>3</v>
      </c>
      <c r="C16" s="31">
        <f aca="true" t="shared" si="7" ref="C16:H16">MAX(C17:C119)</f>
        <v>1700</v>
      </c>
      <c r="D16" s="32">
        <f t="shared" si="7"/>
        <v>150000</v>
      </c>
      <c r="E16" s="32">
        <f t="shared" si="7"/>
        <v>87500</v>
      </c>
      <c r="F16" s="32">
        <f t="shared" si="7"/>
        <v>56000</v>
      </c>
      <c r="G16" s="32">
        <f t="shared" si="7"/>
        <v>85000</v>
      </c>
      <c r="H16" s="33">
        <f t="shared" si="7"/>
        <v>47835</v>
      </c>
    </row>
    <row r="17" spans="2:8" ht="15.75" thickTop="1">
      <c r="B17" s="5" t="s">
        <v>4</v>
      </c>
      <c r="C17" s="6">
        <v>825</v>
      </c>
      <c r="D17" s="7">
        <v>110000</v>
      </c>
      <c r="E17" s="7">
        <v>55000</v>
      </c>
      <c r="F17" s="7">
        <v>40000</v>
      </c>
      <c r="G17" s="7">
        <v>50000</v>
      </c>
      <c r="H17" s="8">
        <v>25000</v>
      </c>
    </row>
    <row r="18" spans="2:8" ht="15">
      <c r="B18" s="9" t="s">
        <v>5</v>
      </c>
      <c r="C18" s="10">
        <v>219</v>
      </c>
      <c r="D18" s="11">
        <v>54000</v>
      </c>
      <c r="E18" s="11">
        <v>47000</v>
      </c>
      <c r="F18" s="11">
        <v>32000</v>
      </c>
      <c r="G18" s="11">
        <v>5000</v>
      </c>
      <c r="H18" s="12">
        <v>5700</v>
      </c>
    </row>
    <row r="19" spans="2:8" ht="15">
      <c r="B19" s="9" t="s">
        <v>6</v>
      </c>
      <c r="C19" s="10">
        <v>530</v>
      </c>
      <c r="D19" s="11">
        <v>75000</v>
      </c>
      <c r="E19" s="11">
        <v>60000</v>
      </c>
      <c r="F19" s="11">
        <v>50000</v>
      </c>
      <c r="G19" s="11">
        <v>60000</v>
      </c>
      <c r="H19" s="12">
        <v>40000</v>
      </c>
    </row>
    <row r="20" spans="2:8" ht="15">
      <c r="B20" s="9" t="s">
        <v>6</v>
      </c>
      <c r="C20" s="10"/>
      <c r="D20" s="11">
        <v>107000</v>
      </c>
      <c r="E20" s="11">
        <v>65000</v>
      </c>
      <c r="F20" s="11">
        <v>50000</v>
      </c>
      <c r="G20" s="11">
        <v>36000</v>
      </c>
      <c r="H20" s="12">
        <v>40000</v>
      </c>
    </row>
    <row r="21" spans="2:8" ht="15">
      <c r="B21" s="9" t="s">
        <v>5</v>
      </c>
      <c r="C21" s="10"/>
      <c r="D21" s="11">
        <v>95000</v>
      </c>
      <c r="E21" s="11">
        <v>55000</v>
      </c>
      <c r="F21" s="11">
        <v>50000</v>
      </c>
      <c r="G21" s="11"/>
      <c r="H21" s="12"/>
    </row>
    <row r="22" spans="2:8" ht="15">
      <c r="B22" s="9" t="s">
        <v>6</v>
      </c>
      <c r="C22" s="10">
        <v>400</v>
      </c>
      <c r="D22" s="11">
        <v>100000</v>
      </c>
      <c r="E22" s="11">
        <v>60000</v>
      </c>
      <c r="F22" s="11">
        <v>56000</v>
      </c>
      <c r="G22" s="11">
        <v>56000</v>
      </c>
      <c r="H22" s="12">
        <v>36000</v>
      </c>
    </row>
    <row r="23" spans="2:8" ht="15">
      <c r="B23" s="9" t="s">
        <v>5</v>
      </c>
      <c r="C23" s="10"/>
      <c r="D23" s="11">
        <v>77475</v>
      </c>
      <c r="E23" s="11">
        <v>47944</v>
      </c>
      <c r="F23" s="11">
        <v>42550</v>
      </c>
      <c r="G23" s="11">
        <v>66651</v>
      </c>
      <c r="H23" s="12">
        <v>31200</v>
      </c>
    </row>
    <row r="24" spans="2:8" ht="15">
      <c r="B24" s="9" t="s">
        <v>6</v>
      </c>
      <c r="C24" s="10"/>
      <c r="D24" s="11">
        <v>77475</v>
      </c>
      <c r="E24" s="11">
        <v>47944</v>
      </c>
      <c r="F24" s="11">
        <v>42550</v>
      </c>
      <c r="G24" s="11">
        <v>66651</v>
      </c>
      <c r="H24" s="12">
        <v>31200</v>
      </c>
    </row>
    <row r="25" spans="2:8" ht="15">
      <c r="B25" s="9" t="s">
        <v>6</v>
      </c>
      <c r="C25" s="10">
        <v>506</v>
      </c>
      <c r="D25" s="11">
        <v>77474</v>
      </c>
      <c r="E25" s="11">
        <v>47943</v>
      </c>
      <c r="F25" s="11">
        <v>42550</v>
      </c>
      <c r="G25" s="11">
        <v>66651</v>
      </c>
      <c r="H25" s="12">
        <v>31200</v>
      </c>
    </row>
    <row r="26" spans="2:8" ht="15">
      <c r="B26" s="9" t="s">
        <v>6</v>
      </c>
      <c r="C26" s="10"/>
      <c r="D26" s="11">
        <v>77475</v>
      </c>
      <c r="E26" s="11">
        <v>47944</v>
      </c>
      <c r="F26" s="11">
        <v>42550</v>
      </c>
      <c r="G26" s="11">
        <v>66651</v>
      </c>
      <c r="H26" s="12">
        <v>31200</v>
      </c>
    </row>
    <row r="27" spans="2:8" ht="15">
      <c r="B27" s="9" t="s">
        <v>6</v>
      </c>
      <c r="C27" s="10"/>
      <c r="D27" s="11">
        <v>110000</v>
      </c>
      <c r="E27" s="11">
        <v>70000</v>
      </c>
      <c r="F27" s="11">
        <v>40000</v>
      </c>
      <c r="G27" s="11">
        <v>50000</v>
      </c>
      <c r="H27" s="12">
        <v>30000</v>
      </c>
    </row>
    <row r="28" spans="2:8" ht="15">
      <c r="B28" s="9" t="s">
        <v>5</v>
      </c>
      <c r="C28" s="10">
        <v>430</v>
      </c>
      <c r="D28" s="11">
        <v>100000</v>
      </c>
      <c r="E28" s="11">
        <v>55000</v>
      </c>
      <c r="F28" s="11">
        <v>35000</v>
      </c>
      <c r="G28" s="11">
        <v>10000</v>
      </c>
      <c r="H28" s="12">
        <v>40000</v>
      </c>
    </row>
    <row r="29" spans="2:8" ht="15">
      <c r="B29" s="9" t="s">
        <v>5</v>
      </c>
      <c r="C29" s="10"/>
      <c r="D29" s="11">
        <v>107000</v>
      </c>
      <c r="E29" s="11">
        <v>50000</v>
      </c>
      <c r="F29" s="11">
        <v>28000</v>
      </c>
      <c r="G29" s="11"/>
      <c r="H29" s="12">
        <v>16000</v>
      </c>
    </row>
    <row r="30" spans="2:8" ht="15">
      <c r="B30" s="9" t="s">
        <v>5</v>
      </c>
      <c r="C30" s="10">
        <v>160</v>
      </c>
      <c r="D30" s="11">
        <v>64000</v>
      </c>
      <c r="E30" s="11">
        <v>39000</v>
      </c>
      <c r="F30" s="11">
        <v>21000</v>
      </c>
      <c r="G30" s="11"/>
      <c r="H30" s="12"/>
    </row>
    <row r="31" spans="2:8" ht="15">
      <c r="B31" s="9" t="s">
        <v>6</v>
      </c>
      <c r="C31" s="10">
        <v>320</v>
      </c>
      <c r="D31" s="11">
        <v>85000</v>
      </c>
      <c r="E31" s="11">
        <v>50000</v>
      </c>
      <c r="F31" s="11">
        <v>40000</v>
      </c>
      <c r="G31" s="11">
        <v>65000</v>
      </c>
      <c r="H31" s="12">
        <v>35000</v>
      </c>
    </row>
    <row r="32" spans="2:8" ht="15">
      <c r="B32" s="9" t="s">
        <v>6</v>
      </c>
      <c r="C32" s="10">
        <v>435</v>
      </c>
      <c r="D32" s="11">
        <v>91000</v>
      </c>
      <c r="E32" s="11">
        <v>65000</v>
      </c>
      <c r="F32" s="11">
        <v>36000</v>
      </c>
      <c r="G32" s="11"/>
      <c r="H32" s="12"/>
    </row>
    <row r="33" spans="2:8" ht="15">
      <c r="B33" s="9" t="s">
        <v>6</v>
      </c>
      <c r="C33" s="10">
        <v>205</v>
      </c>
      <c r="D33" s="11">
        <v>77000</v>
      </c>
      <c r="E33" s="11">
        <v>50000</v>
      </c>
      <c r="F33" s="11">
        <v>38000</v>
      </c>
      <c r="G33" s="11"/>
      <c r="H33" s="12"/>
    </row>
    <row r="34" spans="2:8" ht="15">
      <c r="B34" s="9" t="s">
        <v>6</v>
      </c>
      <c r="C34" s="10">
        <v>550</v>
      </c>
      <c r="D34" s="11">
        <v>60000</v>
      </c>
      <c r="E34" s="11">
        <v>40000</v>
      </c>
      <c r="F34" s="11">
        <v>30000</v>
      </c>
      <c r="G34" s="11"/>
      <c r="H34" s="12"/>
    </row>
    <row r="35" spans="2:8" ht="15">
      <c r="B35" s="9" t="s">
        <v>6</v>
      </c>
      <c r="C35" s="10">
        <v>250</v>
      </c>
      <c r="D35" s="11">
        <v>100000</v>
      </c>
      <c r="E35" s="11">
        <v>55000</v>
      </c>
      <c r="F35" s="11">
        <v>32000</v>
      </c>
      <c r="G35" s="11"/>
      <c r="H35" s="12"/>
    </row>
    <row r="36" spans="2:8" ht="15">
      <c r="B36" s="9" t="s">
        <v>5</v>
      </c>
      <c r="C36" s="10">
        <v>660</v>
      </c>
      <c r="D36" s="11">
        <v>140000</v>
      </c>
      <c r="E36" s="11">
        <v>54000</v>
      </c>
      <c r="F36" s="11">
        <v>38000</v>
      </c>
      <c r="G36" s="11">
        <v>50000</v>
      </c>
      <c r="H36" s="12">
        <v>36000</v>
      </c>
    </row>
    <row r="37" spans="2:8" ht="15">
      <c r="B37" s="9" t="s">
        <v>5</v>
      </c>
      <c r="C37" s="10"/>
      <c r="D37" s="11">
        <v>65000</v>
      </c>
      <c r="E37" s="11">
        <v>44000</v>
      </c>
      <c r="F37" s="11">
        <v>15000</v>
      </c>
      <c r="G37" s="11"/>
      <c r="H37" s="12">
        <v>15000</v>
      </c>
    </row>
    <row r="38" spans="2:8" ht="15">
      <c r="B38" s="9" t="s">
        <v>6</v>
      </c>
      <c r="C38" s="10">
        <v>111</v>
      </c>
      <c r="D38" s="11">
        <v>44105</v>
      </c>
      <c r="E38" s="11">
        <v>31887</v>
      </c>
      <c r="F38" s="11">
        <v>23992</v>
      </c>
      <c r="G38" s="11"/>
      <c r="H38" s="12">
        <v>8400</v>
      </c>
    </row>
    <row r="39" spans="2:8" ht="15">
      <c r="B39" s="9" t="s">
        <v>6</v>
      </c>
      <c r="C39" s="10">
        <v>75</v>
      </c>
      <c r="D39" s="11">
        <v>42000</v>
      </c>
      <c r="E39" s="11"/>
      <c r="F39" s="11">
        <v>24514</v>
      </c>
      <c r="G39" s="11"/>
      <c r="H39" s="12">
        <v>47835</v>
      </c>
    </row>
    <row r="40" spans="2:8" ht="15">
      <c r="B40" s="9" t="s">
        <v>6</v>
      </c>
      <c r="C40" s="10">
        <v>125</v>
      </c>
      <c r="D40" s="11">
        <v>70000</v>
      </c>
      <c r="E40" s="11">
        <v>45000</v>
      </c>
      <c r="F40" s="11">
        <v>35000</v>
      </c>
      <c r="G40" s="11">
        <v>15000</v>
      </c>
      <c r="H40" s="12">
        <v>20000</v>
      </c>
    </row>
    <row r="41" spans="2:8" ht="15">
      <c r="B41" s="9" t="s">
        <v>6</v>
      </c>
      <c r="C41" s="10"/>
      <c r="D41" s="11">
        <v>110000</v>
      </c>
      <c r="E41" s="11">
        <v>52000</v>
      </c>
      <c r="F41" s="11">
        <v>40000</v>
      </c>
      <c r="G41" s="11">
        <v>85000</v>
      </c>
      <c r="H41" s="12">
        <v>24000</v>
      </c>
    </row>
    <row r="42" spans="2:8" ht="15">
      <c r="B42" s="9" t="s">
        <v>5</v>
      </c>
      <c r="C42" s="10"/>
      <c r="D42" s="11">
        <v>90000</v>
      </c>
      <c r="E42" s="11">
        <v>54000</v>
      </c>
      <c r="F42" s="11">
        <v>20000</v>
      </c>
      <c r="G42" s="11"/>
      <c r="H42" s="12">
        <v>15000</v>
      </c>
    </row>
    <row r="43" spans="2:8" ht="15">
      <c r="B43" s="9" t="s">
        <v>6</v>
      </c>
      <c r="C43" s="10"/>
      <c r="D43" s="11">
        <v>65000</v>
      </c>
      <c r="E43" s="11">
        <v>55000</v>
      </c>
      <c r="F43" s="11">
        <v>45000</v>
      </c>
      <c r="G43" s="11"/>
      <c r="H43" s="12">
        <v>30000</v>
      </c>
    </row>
    <row r="44" spans="2:8" ht="15">
      <c r="B44" s="9" t="s">
        <v>6</v>
      </c>
      <c r="C44" s="10"/>
      <c r="D44" s="11">
        <v>60000</v>
      </c>
      <c r="E44" s="11">
        <v>36000</v>
      </c>
      <c r="F44" s="11"/>
      <c r="G44" s="11">
        <v>42000</v>
      </c>
      <c r="H44" s="12"/>
    </row>
    <row r="45" spans="2:8" ht="15">
      <c r="B45" s="9" t="s">
        <v>6</v>
      </c>
      <c r="C45" s="10"/>
      <c r="D45" s="11">
        <v>87000</v>
      </c>
      <c r="E45" s="11">
        <v>60000</v>
      </c>
      <c r="F45" s="11">
        <v>40000</v>
      </c>
      <c r="G45" s="11">
        <v>35000</v>
      </c>
      <c r="H45" s="12">
        <v>30000</v>
      </c>
    </row>
    <row r="46" spans="2:8" ht="15">
      <c r="B46" s="9" t="s">
        <v>6</v>
      </c>
      <c r="C46" s="10"/>
      <c r="D46" s="11">
        <v>89000</v>
      </c>
      <c r="E46" s="11">
        <v>47000</v>
      </c>
      <c r="F46" s="11">
        <v>25000</v>
      </c>
      <c r="G46" s="11"/>
      <c r="H46" s="12"/>
    </row>
    <row r="47" spans="2:8" ht="15">
      <c r="B47" s="9" t="s">
        <v>6</v>
      </c>
      <c r="C47" s="10"/>
      <c r="D47" s="11">
        <v>80000</v>
      </c>
      <c r="E47" s="11">
        <v>53000</v>
      </c>
      <c r="F47" s="11">
        <v>46000</v>
      </c>
      <c r="G47" s="11">
        <v>55000</v>
      </c>
      <c r="H47" s="12"/>
    </row>
    <row r="48" spans="2:8" ht="15">
      <c r="B48" s="9" t="s">
        <v>6</v>
      </c>
      <c r="C48" s="10"/>
      <c r="D48" s="11">
        <v>22000</v>
      </c>
      <c r="E48" s="11">
        <v>30000</v>
      </c>
      <c r="F48" s="11">
        <v>15000</v>
      </c>
      <c r="G48" s="11"/>
      <c r="H48" s="12">
        <v>1500</v>
      </c>
    </row>
    <row r="49" spans="2:8" ht="15">
      <c r="B49" s="9" t="s">
        <v>6</v>
      </c>
      <c r="C49" s="10"/>
      <c r="D49" s="11"/>
      <c r="E49" s="11">
        <v>46000</v>
      </c>
      <c r="F49" s="11">
        <v>28000</v>
      </c>
      <c r="G49" s="11">
        <v>50000</v>
      </c>
      <c r="H49" s="12">
        <v>30000</v>
      </c>
    </row>
    <row r="50" spans="2:8" ht="15">
      <c r="B50" s="9" t="s">
        <v>6</v>
      </c>
      <c r="C50" s="10">
        <v>150</v>
      </c>
      <c r="D50" s="11">
        <v>45000</v>
      </c>
      <c r="E50" s="11">
        <v>40000</v>
      </c>
      <c r="F50" s="11">
        <v>30000</v>
      </c>
      <c r="G50" s="11">
        <v>25000</v>
      </c>
      <c r="H50" s="12">
        <v>20000</v>
      </c>
    </row>
    <row r="51" spans="2:8" ht="15">
      <c r="B51" s="9" t="s">
        <v>6</v>
      </c>
      <c r="C51" s="10"/>
      <c r="D51" s="11">
        <v>55000</v>
      </c>
      <c r="E51" s="11">
        <v>45000</v>
      </c>
      <c r="F51" s="11">
        <v>25000</v>
      </c>
      <c r="G51" s="11">
        <v>55000</v>
      </c>
      <c r="H51" s="12">
        <v>15000</v>
      </c>
    </row>
    <row r="52" spans="2:8" ht="15">
      <c r="B52" s="9" t="s">
        <v>6</v>
      </c>
      <c r="C52" s="10"/>
      <c r="D52" s="11">
        <v>98000</v>
      </c>
      <c r="E52" s="11">
        <v>62000</v>
      </c>
      <c r="F52" s="11">
        <v>44000</v>
      </c>
      <c r="G52" s="11">
        <v>48000</v>
      </c>
      <c r="H52" s="12">
        <v>39000</v>
      </c>
    </row>
    <row r="53" spans="2:8" ht="15">
      <c r="B53" s="9" t="s">
        <v>6</v>
      </c>
      <c r="C53" s="10"/>
      <c r="D53" s="11">
        <v>100000</v>
      </c>
      <c r="E53" s="11">
        <v>60000</v>
      </c>
      <c r="F53" s="11">
        <v>40000</v>
      </c>
      <c r="G53" s="11">
        <v>20000</v>
      </c>
      <c r="H53" s="12">
        <v>40000</v>
      </c>
    </row>
    <row r="54" spans="2:8" ht="15">
      <c r="B54" s="9" t="s">
        <v>5</v>
      </c>
      <c r="C54" s="10">
        <v>730</v>
      </c>
      <c r="D54" s="11">
        <v>100000</v>
      </c>
      <c r="E54" s="11">
        <v>65000</v>
      </c>
      <c r="F54" s="11">
        <v>35000</v>
      </c>
      <c r="G54" s="11"/>
      <c r="H54" s="12">
        <v>40000</v>
      </c>
    </row>
    <row r="55" spans="2:8" ht="15">
      <c r="B55" s="9" t="s">
        <v>5</v>
      </c>
      <c r="C55" s="10">
        <v>460</v>
      </c>
      <c r="D55" s="11">
        <v>90000</v>
      </c>
      <c r="E55" s="11">
        <v>60000</v>
      </c>
      <c r="F55" s="11">
        <v>40000</v>
      </c>
      <c r="G55" s="11">
        <v>30000</v>
      </c>
      <c r="H55" s="12">
        <v>40000</v>
      </c>
    </row>
    <row r="56" spans="2:8" ht="15">
      <c r="B56" s="9" t="s">
        <v>6</v>
      </c>
      <c r="C56" s="10"/>
      <c r="D56" s="11">
        <v>120000</v>
      </c>
      <c r="E56" s="11">
        <v>60000</v>
      </c>
      <c r="F56" s="11">
        <v>30000</v>
      </c>
      <c r="G56" s="11"/>
      <c r="H56" s="12"/>
    </row>
    <row r="57" spans="2:8" ht="15">
      <c r="B57" s="9" t="s">
        <v>5</v>
      </c>
      <c r="C57" s="10"/>
      <c r="D57" s="11">
        <v>96000</v>
      </c>
      <c r="E57" s="11">
        <v>48000</v>
      </c>
      <c r="F57" s="11">
        <v>40000</v>
      </c>
      <c r="G57" s="11"/>
      <c r="H57" s="12">
        <v>40000</v>
      </c>
    </row>
    <row r="58" spans="2:8" ht="15">
      <c r="B58" s="9" t="s">
        <v>6</v>
      </c>
      <c r="C58" s="10">
        <v>194</v>
      </c>
      <c r="D58" s="11">
        <v>90000</v>
      </c>
      <c r="E58" s="11">
        <v>47000</v>
      </c>
      <c r="F58" s="11">
        <v>46000</v>
      </c>
      <c r="G58" s="11"/>
      <c r="H58" s="12"/>
    </row>
    <row r="59" spans="2:8" ht="15">
      <c r="B59" s="9" t="s">
        <v>6</v>
      </c>
      <c r="C59" s="10"/>
      <c r="D59" s="11">
        <v>90000</v>
      </c>
      <c r="E59" s="11">
        <v>57000</v>
      </c>
      <c r="F59" s="11">
        <v>48000</v>
      </c>
      <c r="G59" s="11"/>
      <c r="H59" s="12"/>
    </row>
    <row r="60" spans="2:8" ht="15">
      <c r="B60" s="9" t="s">
        <v>6</v>
      </c>
      <c r="C60" s="10"/>
      <c r="D60" s="11">
        <v>86000</v>
      </c>
      <c r="E60" s="11">
        <v>48000</v>
      </c>
      <c r="F60" s="11">
        <v>28500</v>
      </c>
      <c r="G60" s="11"/>
      <c r="H60" s="12">
        <v>16000</v>
      </c>
    </row>
    <row r="61" spans="2:8" ht="15">
      <c r="B61" s="9" t="s">
        <v>6</v>
      </c>
      <c r="C61" s="10"/>
      <c r="D61" s="11">
        <v>93000</v>
      </c>
      <c r="E61" s="11">
        <v>65000</v>
      </c>
      <c r="F61" s="11">
        <v>38000</v>
      </c>
      <c r="G61" s="11">
        <v>37000</v>
      </c>
      <c r="H61" s="12">
        <v>2000</v>
      </c>
    </row>
    <row r="62" spans="2:8" ht="15">
      <c r="B62" s="9" t="s">
        <v>6</v>
      </c>
      <c r="C62" s="10"/>
      <c r="D62" s="11">
        <v>90000</v>
      </c>
      <c r="E62" s="11">
        <v>60000</v>
      </c>
      <c r="F62" s="11">
        <v>27000</v>
      </c>
      <c r="G62" s="11"/>
      <c r="H62" s="12"/>
    </row>
    <row r="63" spans="2:8" ht="15">
      <c r="B63" s="9" t="s">
        <v>6</v>
      </c>
      <c r="C63" s="10"/>
      <c r="D63" s="11">
        <v>108000</v>
      </c>
      <c r="E63" s="11">
        <v>63000</v>
      </c>
      <c r="F63" s="11">
        <v>45000</v>
      </c>
      <c r="G63" s="11"/>
      <c r="H63" s="12">
        <v>7000</v>
      </c>
    </row>
    <row r="64" spans="2:8" ht="15">
      <c r="B64" s="9" t="s">
        <v>5</v>
      </c>
      <c r="C64" s="10"/>
      <c r="D64" s="11">
        <v>100000</v>
      </c>
      <c r="E64" s="11">
        <v>50000</v>
      </c>
      <c r="F64" s="11">
        <v>35000</v>
      </c>
      <c r="G64" s="11">
        <v>60000</v>
      </c>
      <c r="H64" s="12">
        <v>35000</v>
      </c>
    </row>
    <row r="65" spans="2:8" ht="15">
      <c r="B65" s="9" t="s">
        <v>5</v>
      </c>
      <c r="C65" s="10"/>
      <c r="D65" s="11"/>
      <c r="E65" s="11">
        <v>37500</v>
      </c>
      <c r="F65" s="11">
        <v>25400</v>
      </c>
      <c r="G65" s="11">
        <v>5000</v>
      </c>
      <c r="H65" s="12">
        <v>6237</v>
      </c>
    </row>
    <row r="66" spans="2:8" ht="15">
      <c r="B66" s="9" t="s">
        <v>6</v>
      </c>
      <c r="C66" s="10">
        <v>125</v>
      </c>
      <c r="D66" s="11">
        <v>108000</v>
      </c>
      <c r="E66" s="11">
        <v>45000</v>
      </c>
      <c r="F66" s="11">
        <v>25000</v>
      </c>
      <c r="G66" s="11"/>
      <c r="H66" s="12"/>
    </row>
    <row r="67" spans="2:8" ht="15">
      <c r="B67" s="9" t="s">
        <v>5</v>
      </c>
      <c r="C67" s="10"/>
      <c r="D67" s="11">
        <v>24991</v>
      </c>
      <c r="E67" s="11">
        <v>61000</v>
      </c>
      <c r="F67" s="11"/>
      <c r="G67" s="11"/>
      <c r="H67" s="12"/>
    </row>
    <row r="68" spans="2:8" ht="15">
      <c r="B68" s="9" t="s">
        <v>6</v>
      </c>
      <c r="C68" s="10"/>
      <c r="D68" s="11">
        <v>75000</v>
      </c>
      <c r="E68" s="11">
        <v>42000</v>
      </c>
      <c r="F68" s="11">
        <v>32000</v>
      </c>
      <c r="G68" s="11">
        <v>56000</v>
      </c>
      <c r="H68" s="12"/>
    </row>
    <row r="69" spans="2:8" ht="15">
      <c r="B69" s="9" t="s">
        <v>6</v>
      </c>
      <c r="C69" s="10"/>
      <c r="D69" s="11">
        <v>94500</v>
      </c>
      <c r="E69" s="11">
        <v>55000</v>
      </c>
      <c r="F69" s="11">
        <v>35000</v>
      </c>
      <c r="G69" s="11"/>
      <c r="H69" s="12"/>
    </row>
    <row r="70" spans="2:8" ht="15">
      <c r="B70" s="9" t="s">
        <v>6</v>
      </c>
      <c r="C70" s="10">
        <v>80</v>
      </c>
      <c r="D70" s="11">
        <v>52000</v>
      </c>
      <c r="E70" s="11">
        <v>39000</v>
      </c>
      <c r="F70" s="11">
        <v>26000</v>
      </c>
      <c r="G70" s="11"/>
      <c r="H70" s="12"/>
    </row>
    <row r="71" spans="2:8" ht="15">
      <c r="B71" s="9" t="s">
        <v>6</v>
      </c>
      <c r="C71" s="10">
        <v>1096</v>
      </c>
      <c r="D71" s="11">
        <v>80000</v>
      </c>
      <c r="E71" s="11">
        <v>36000</v>
      </c>
      <c r="F71" s="11">
        <v>40000</v>
      </c>
      <c r="G71" s="11">
        <v>38000</v>
      </c>
      <c r="H71" s="12">
        <v>38000</v>
      </c>
    </row>
    <row r="72" spans="2:8" ht="15">
      <c r="B72" s="9" t="s">
        <v>6</v>
      </c>
      <c r="C72" s="10">
        <v>500</v>
      </c>
      <c r="D72" s="11">
        <v>150000</v>
      </c>
      <c r="E72" s="11">
        <v>55000</v>
      </c>
      <c r="F72" s="11">
        <v>45000</v>
      </c>
      <c r="G72" s="11">
        <v>80000</v>
      </c>
      <c r="H72" s="12">
        <v>20000</v>
      </c>
    </row>
    <row r="73" spans="2:8" ht="15">
      <c r="B73" s="9" t="s">
        <v>5</v>
      </c>
      <c r="C73" s="10">
        <v>55</v>
      </c>
      <c r="D73" s="11">
        <v>45000</v>
      </c>
      <c r="E73" s="11">
        <v>38000</v>
      </c>
      <c r="F73" s="11">
        <v>26000</v>
      </c>
      <c r="G73" s="11"/>
      <c r="H73" s="12">
        <v>1200</v>
      </c>
    </row>
    <row r="74" spans="2:8" ht="15">
      <c r="B74" s="9" t="s">
        <v>6</v>
      </c>
      <c r="C74" s="10"/>
      <c r="D74" s="11">
        <v>78000</v>
      </c>
      <c r="E74" s="11">
        <v>46800</v>
      </c>
      <c r="F74" s="11">
        <v>31400</v>
      </c>
      <c r="G74" s="11"/>
      <c r="H74" s="12"/>
    </row>
    <row r="75" spans="2:8" ht="15">
      <c r="B75" s="9" t="s">
        <v>6</v>
      </c>
      <c r="C75" s="10"/>
      <c r="D75" s="11">
        <v>80000</v>
      </c>
      <c r="E75" s="11">
        <v>55000</v>
      </c>
      <c r="F75" s="11">
        <v>45000</v>
      </c>
      <c r="G75" s="11">
        <v>50000</v>
      </c>
      <c r="H75" s="12"/>
    </row>
    <row r="76" spans="2:8" ht="15">
      <c r="B76" s="9" t="s">
        <v>6</v>
      </c>
      <c r="C76" s="10">
        <v>380</v>
      </c>
      <c r="D76" s="11">
        <v>105000</v>
      </c>
      <c r="E76" s="11">
        <v>46100</v>
      </c>
      <c r="F76" s="11">
        <v>35000</v>
      </c>
      <c r="G76" s="11"/>
      <c r="H76" s="12"/>
    </row>
    <row r="77" spans="2:8" ht="15">
      <c r="B77" s="9" t="s">
        <v>5</v>
      </c>
      <c r="C77" s="10"/>
      <c r="D77" s="11">
        <v>77475</v>
      </c>
      <c r="E77" s="11">
        <v>47944</v>
      </c>
      <c r="F77" s="11">
        <v>42550</v>
      </c>
      <c r="G77" s="11">
        <v>66651</v>
      </c>
      <c r="H77" s="12">
        <v>31200</v>
      </c>
    </row>
    <row r="78" spans="2:8" ht="15">
      <c r="B78" s="9" t="s">
        <v>6</v>
      </c>
      <c r="C78" s="10">
        <v>255</v>
      </c>
      <c r="D78" s="11">
        <v>55000</v>
      </c>
      <c r="E78" s="11">
        <v>50000</v>
      </c>
      <c r="F78" s="11">
        <v>25000</v>
      </c>
      <c r="G78" s="11"/>
      <c r="H78" s="12">
        <v>15000</v>
      </c>
    </row>
    <row r="79" spans="2:8" ht="15">
      <c r="B79" s="9" t="s">
        <v>6</v>
      </c>
      <c r="C79" s="10">
        <v>630</v>
      </c>
      <c r="D79" s="11">
        <v>97440</v>
      </c>
      <c r="E79" s="11">
        <v>56326</v>
      </c>
      <c r="F79" s="11">
        <v>28477</v>
      </c>
      <c r="G79" s="11">
        <v>33400</v>
      </c>
      <c r="H79" s="12">
        <v>40149</v>
      </c>
    </row>
    <row r="80" spans="2:8" ht="15">
      <c r="B80" s="9" t="s">
        <v>6</v>
      </c>
      <c r="C80" s="10">
        <v>165</v>
      </c>
      <c r="D80" s="11">
        <v>75000</v>
      </c>
      <c r="E80" s="11">
        <v>47000</v>
      </c>
      <c r="F80" s="11">
        <v>46000</v>
      </c>
      <c r="G80" s="11"/>
      <c r="H80" s="12"/>
    </row>
    <row r="81" spans="2:8" ht="15">
      <c r="B81" s="9" t="s">
        <v>6</v>
      </c>
      <c r="C81" s="10"/>
      <c r="D81" s="11">
        <v>77475</v>
      </c>
      <c r="E81" s="11">
        <v>47944</v>
      </c>
      <c r="F81" s="11">
        <v>42550</v>
      </c>
      <c r="G81" s="11">
        <v>66651</v>
      </c>
      <c r="H81" s="12">
        <v>31200</v>
      </c>
    </row>
    <row r="82" spans="2:8" ht="15">
      <c r="B82" s="9" t="s">
        <v>6</v>
      </c>
      <c r="C82" s="10">
        <v>110</v>
      </c>
      <c r="D82" s="11">
        <v>41400</v>
      </c>
      <c r="E82" s="11">
        <v>35000</v>
      </c>
      <c r="F82" s="11">
        <v>14000</v>
      </c>
      <c r="G82" s="11"/>
      <c r="H82" s="12"/>
    </row>
    <row r="83" spans="2:8" ht="15">
      <c r="B83" s="9" t="s">
        <v>6</v>
      </c>
      <c r="C83" s="10">
        <v>225</v>
      </c>
      <c r="D83" s="11">
        <v>95000</v>
      </c>
      <c r="E83" s="11">
        <v>50000</v>
      </c>
      <c r="F83" s="11">
        <v>40000</v>
      </c>
      <c r="G83" s="11">
        <v>40000</v>
      </c>
      <c r="H83" s="12">
        <v>30000</v>
      </c>
    </row>
    <row r="84" spans="2:8" ht="15">
      <c r="B84" s="9" t="s">
        <v>6</v>
      </c>
      <c r="C84" s="10">
        <v>528</v>
      </c>
      <c r="D84" s="11">
        <v>110881</v>
      </c>
      <c r="E84" s="11">
        <v>60140</v>
      </c>
      <c r="F84" s="11">
        <v>2864</v>
      </c>
      <c r="G84" s="11">
        <v>17702</v>
      </c>
      <c r="H84" s="12">
        <v>22463</v>
      </c>
    </row>
    <row r="85" spans="2:8" ht="15">
      <c r="B85" s="9" t="s">
        <v>7</v>
      </c>
      <c r="C85" s="10">
        <v>1700</v>
      </c>
      <c r="D85" s="11">
        <v>93000</v>
      </c>
      <c r="E85" s="11">
        <v>60000</v>
      </c>
      <c r="F85" s="11">
        <v>30000</v>
      </c>
      <c r="G85" s="11">
        <v>50000</v>
      </c>
      <c r="H85" s="12"/>
    </row>
    <row r="86" spans="2:8" ht="15">
      <c r="B86" s="9" t="s">
        <v>6</v>
      </c>
      <c r="C86" s="10"/>
      <c r="D86" s="11">
        <v>100000</v>
      </c>
      <c r="E86" s="11">
        <v>49000</v>
      </c>
      <c r="F86" s="11">
        <v>40000</v>
      </c>
      <c r="G86" s="11"/>
      <c r="H86" s="12">
        <v>15000</v>
      </c>
    </row>
    <row r="87" spans="2:8" ht="15">
      <c r="B87" s="9" t="s">
        <v>5</v>
      </c>
      <c r="C87" s="10">
        <v>326</v>
      </c>
      <c r="D87" s="11">
        <v>90000</v>
      </c>
      <c r="E87" s="11">
        <v>50000</v>
      </c>
      <c r="F87" s="11">
        <v>45000</v>
      </c>
      <c r="G87" s="11"/>
      <c r="H87" s="12"/>
    </row>
    <row r="88" spans="2:8" ht="15">
      <c r="B88" s="9" t="s">
        <v>6</v>
      </c>
      <c r="C88" s="10">
        <v>420</v>
      </c>
      <c r="D88" s="11">
        <v>80000</v>
      </c>
      <c r="E88" s="11">
        <v>60000</v>
      </c>
      <c r="F88" s="11">
        <v>40000</v>
      </c>
      <c r="G88" s="11"/>
      <c r="H88" s="12"/>
    </row>
    <row r="89" spans="2:8" ht="15">
      <c r="B89" s="9" t="s">
        <v>6</v>
      </c>
      <c r="C89" s="10"/>
      <c r="D89" s="11">
        <v>100000</v>
      </c>
      <c r="E89" s="11">
        <v>56000</v>
      </c>
      <c r="F89" s="11">
        <v>48000</v>
      </c>
      <c r="G89" s="11"/>
      <c r="H89" s="12">
        <v>20000</v>
      </c>
    </row>
    <row r="90" spans="2:8" ht="15">
      <c r="B90" s="9" t="s">
        <v>5</v>
      </c>
      <c r="C90" s="10">
        <v>280</v>
      </c>
      <c r="D90" s="11">
        <v>95000</v>
      </c>
      <c r="E90" s="11">
        <v>40000</v>
      </c>
      <c r="F90" s="11">
        <v>30000</v>
      </c>
      <c r="G90" s="11"/>
      <c r="H90" s="12">
        <v>24000</v>
      </c>
    </row>
    <row r="91" spans="2:8" ht="15">
      <c r="B91" s="9" t="s">
        <v>6</v>
      </c>
      <c r="C91" s="10">
        <v>250</v>
      </c>
      <c r="D91" s="11">
        <v>78000</v>
      </c>
      <c r="E91" s="11">
        <v>47000</v>
      </c>
      <c r="F91" s="11">
        <v>18000</v>
      </c>
      <c r="G91" s="11"/>
      <c r="H91" s="12"/>
    </row>
    <row r="92" spans="2:8" ht="15">
      <c r="B92" s="9" t="s">
        <v>6</v>
      </c>
      <c r="C92" s="10">
        <v>240</v>
      </c>
      <c r="D92" s="11">
        <v>97000</v>
      </c>
      <c r="E92" s="11">
        <v>56192</v>
      </c>
      <c r="F92" s="11">
        <v>30464</v>
      </c>
      <c r="G92" s="11">
        <v>9100</v>
      </c>
      <c r="H92" s="12">
        <v>6812</v>
      </c>
    </row>
    <row r="93" spans="2:8" ht="15">
      <c r="B93" s="9" t="s">
        <v>6</v>
      </c>
      <c r="C93" s="10"/>
      <c r="D93" s="11">
        <v>56000</v>
      </c>
      <c r="E93" s="11">
        <v>40000</v>
      </c>
      <c r="F93" s="11">
        <v>6000</v>
      </c>
      <c r="G93" s="11"/>
      <c r="H93" s="12">
        <v>5000</v>
      </c>
    </row>
    <row r="94" spans="2:8" ht="15">
      <c r="B94" s="9" t="s">
        <v>6</v>
      </c>
      <c r="C94" s="10">
        <v>1050</v>
      </c>
      <c r="D94" s="11">
        <v>80000</v>
      </c>
      <c r="E94" s="11">
        <v>36000</v>
      </c>
      <c r="F94" s="11">
        <v>40000</v>
      </c>
      <c r="G94" s="11">
        <v>38000</v>
      </c>
      <c r="H94" s="12">
        <v>38000</v>
      </c>
    </row>
    <row r="95" spans="2:8" ht="15">
      <c r="B95" s="9" t="s">
        <v>6</v>
      </c>
      <c r="C95" s="10">
        <v>196</v>
      </c>
      <c r="D95" s="11">
        <v>60000</v>
      </c>
      <c r="E95" s="11">
        <v>46000</v>
      </c>
      <c r="F95" s="11">
        <v>46000</v>
      </c>
      <c r="G95" s="11"/>
      <c r="H95" s="12"/>
    </row>
    <row r="96" spans="2:8" ht="15">
      <c r="B96" s="9" t="s">
        <v>6</v>
      </c>
      <c r="C96" s="10">
        <v>440</v>
      </c>
      <c r="D96" s="11">
        <v>125000</v>
      </c>
      <c r="E96" s="11">
        <v>68000</v>
      </c>
      <c r="F96" s="11">
        <v>50000</v>
      </c>
      <c r="G96" s="11"/>
      <c r="H96" s="12">
        <v>24000</v>
      </c>
    </row>
    <row r="97" spans="2:8" ht="15">
      <c r="B97" s="9" t="s">
        <v>5</v>
      </c>
      <c r="C97" s="10"/>
      <c r="D97" s="11">
        <v>70000</v>
      </c>
      <c r="E97" s="11">
        <v>55000</v>
      </c>
      <c r="F97" s="11">
        <v>40000</v>
      </c>
      <c r="G97" s="11"/>
      <c r="H97" s="12"/>
    </row>
    <row r="98" spans="2:8" ht="15">
      <c r="B98" s="9" t="s">
        <v>6</v>
      </c>
      <c r="C98" s="10">
        <v>170</v>
      </c>
      <c r="D98" s="11">
        <v>65000</v>
      </c>
      <c r="E98" s="11">
        <v>55000</v>
      </c>
      <c r="F98" s="11">
        <v>45000</v>
      </c>
      <c r="G98" s="11"/>
      <c r="H98" s="12">
        <v>30000</v>
      </c>
    </row>
    <row r="99" spans="2:8" ht="15">
      <c r="B99" s="9" t="s">
        <v>6</v>
      </c>
      <c r="C99" s="10">
        <v>525</v>
      </c>
      <c r="D99" s="11">
        <v>86000</v>
      </c>
      <c r="E99" s="11">
        <v>55000</v>
      </c>
      <c r="F99" s="11"/>
      <c r="G99" s="11"/>
      <c r="H99" s="12"/>
    </row>
    <row r="100" spans="2:8" ht="15">
      <c r="B100" s="9" t="s">
        <v>6</v>
      </c>
      <c r="C100" s="10">
        <v>100</v>
      </c>
      <c r="D100" s="11">
        <v>42000</v>
      </c>
      <c r="E100" s="11">
        <v>42000</v>
      </c>
      <c r="F100" s="11">
        <v>25000</v>
      </c>
      <c r="G100" s="11">
        <v>20000</v>
      </c>
      <c r="H100" s="12">
        <v>10000</v>
      </c>
    </row>
    <row r="101" spans="2:8" ht="15">
      <c r="B101" s="9" t="s">
        <v>6</v>
      </c>
      <c r="C101" s="10"/>
      <c r="D101" s="11"/>
      <c r="E101" s="11">
        <v>60000</v>
      </c>
      <c r="F101" s="11">
        <v>5000</v>
      </c>
      <c r="G101" s="11"/>
      <c r="H101" s="12"/>
    </row>
    <row r="102" spans="2:8" ht="15">
      <c r="B102" s="9" t="s">
        <v>6</v>
      </c>
      <c r="C102" s="10"/>
      <c r="D102" s="11">
        <v>85000</v>
      </c>
      <c r="E102" s="11">
        <v>52000</v>
      </c>
      <c r="F102" s="11">
        <v>45000</v>
      </c>
      <c r="G102" s="11"/>
      <c r="H102" s="12">
        <v>25000</v>
      </c>
    </row>
    <row r="103" spans="2:8" ht="15">
      <c r="B103" s="9" t="s">
        <v>6</v>
      </c>
      <c r="C103" s="10">
        <v>180</v>
      </c>
      <c r="D103" s="11">
        <v>90000</v>
      </c>
      <c r="E103" s="11">
        <v>55000</v>
      </c>
      <c r="F103" s="11"/>
      <c r="G103" s="11"/>
      <c r="H103" s="12"/>
    </row>
    <row r="104" spans="2:8" ht="15">
      <c r="B104" s="9" t="s">
        <v>6</v>
      </c>
      <c r="C104" s="10">
        <v>250</v>
      </c>
      <c r="D104" s="11">
        <v>75000</v>
      </c>
      <c r="E104" s="11">
        <v>52500</v>
      </c>
      <c r="F104" s="11">
        <v>30000</v>
      </c>
      <c r="G104" s="11"/>
      <c r="H104" s="12"/>
    </row>
    <row r="105" spans="2:8" ht="15">
      <c r="B105" s="9" t="s">
        <v>6</v>
      </c>
      <c r="C105" s="10"/>
      <c r="D105" s="11">
        <v>77475</v>
      </c>
      <c r="E105" s="11">
        <v>47944</v>
      </c>
      <c r="F105" s="11">
        <v>42550</v>
      </c>
      <c r="G105" s="11">
        <v>66651</v>
      </c>
      <c r="H105" s="12">
        <v>31200</v>
      </c>
    </row>
    <row r="106" spans="2:8" ht="15">
      <c r="B106" s="9" t="s">
        <v>6</v>
      </c>
      <c r="C106" s="10"/>
      <c r="D106" s="11">
        <v>80000</v>
      </c>
      <c r="E106" s="11">
        <v>53000</v>
      </c>
      <c r="F106" s="11">
        <v>46000</v>
      </c>
      <c r="G106" s="11">
        <v>55000</v>
      </c>
      <c r="H106" s="12"/>
    </row>
    <row r="107" spans="2:8" ht="15">
      <c r="B107" s="9" t="s">
        <v>6</v>
      </c>
      <c r="C107" s="10"/>
      <c r="D107" s="11">
        <v>80000</v>
      </c>
      <c r="E107" s="11">
        <v>53000</v>
      </c>
      <c r="F107" s="11">
        <v>46000</v>
      </c>
      <c r="G107" s="11">
        <v>55000</v>
      </c>
      <c r="H107" s="12"/>
    </row>
    <row r="108" spans="2:8" ht="15">
      <c r="B108" s="9" t="s">
        <v>6</v>
      </c>
      <c r="C108" s="10">
        <v>200</v>
      </c>
      <c r="D108" s="11">
        <v>80000</v>
      </c>
      <c r="E108" s="11">
        <v>48000</v>
      </c>
      <c r="F108" s="11">
        <v>42000</v>
      </c>
      <c r="G108" s="11"/>
      <c r="H108" s="12"/>
    </row>
    <row r="109" spans="2:8" ht="15">
      <c r="B109" s="9" t="s">
        <v>6</v>
      </c>
      <c r="C109" s="10"/>
      <c r="D109" s="11">
        <v>100000</v>
      </c>
      <c r="E109" s="11">
        <v>55000</v>
      </c>
      <c r="F109" s="11">
        <v>50000</v>
      </c>
      <c r="G109" s="11"/>
      <c r="H109" s="12"/>
    </row>
    <row r="110" spans="2:8" ht="15">
      <c r="B110" s="9" t="s">
        <v>5</v>
      </c>
      <c r="C110" s="10">
        <v>600</v>
      </c>
      <c r="D110" s="11">
        <v>95000</v>
      </c>
      <c r="E110" s="11">
        <v>48000</v>
      </c>
      <c r="F110" s="11">
        <v>35000</v>
      </c>
      <c r="G110" s="11"/>
      <c r="H110" s="12"/>
    </row>
    <row r="111" spans="2:8" ht="15">
      <c r="B111" s="9" t="s">
        <v>6</v>
      </c>
      <c r="C111" s="10">
        <v>159</v>
      </c>
      <c r="D111" s="11">
        <v>81000</v>
      </c>
      <c r="E111" s="11">
        <v>49000</v>
      </c>
      <c r="F111" s="11">
        <v>30000</v>
      </c>
      <c r="G111" s="11"/>
      <c r="H111" s="12">
        <v>10000</v>
      </c>
    </row>
    <row r="112" spans="2:8" ht="15">
      <c r="B112" s="9" t="s">
        <v>6</v>
      </c>
      <c r="C112" s="10">
        <v>310</v>
      </c>
      <c r="D112" s="11">
        <v>100000</v>
      </c>
      <c r="E112" s="11">
        <v>57000</v>
      </c>
      <c r="F112" s="11"/>
      <c r="G112" s="11"/>
      <c r="H112" s="12"/>
    </row>
    <row r="113" spans="2:8" ht="15">
      <c r="B113" s="9" t="s">
        <v>5</v>
      </c>
      <c r="C113" s="10">
        <v>525</v>
      </c>
      <c r="D113" s="11">
        <v>84000</v>
      </c>
      <c r="E113" s="11">
        <v>48000</v>
      </c>
      <c r="F113" s="11">
        <v>25000</v>
      </c>
      <c r="G113" s="11"/>
      <c r="H113" s="12">
        <v>30000</v>
      </c>
    </row>
    <row r="114" spans="2:8" ht="15">
      <c r="B114" s="9" t="s">
        <v>6</v>
      </c>
      <c r="C114" s="10"/>
      <c r="D114" s="11">
        <v>77475</v>
      </c>
      <c r="E114" s="11">
        <v>47944</v>
      </c>
      <c r="F114" s="11">
        <v>42550</v>
      </c>
      <c r="G114" s="11">
        <v>66651</v>
      </c>
      <c r="H114" s="12">
        <v>31200</v>
      </c>
    </row>
    <row r="115" spans="2:8" ht="15">
      <c r="B115" s="9" t="s">
        <v>6</v>
      </c>
      <c r="C115" s="10">
        <v>200</v>
      </c>
      <c r="D115" s="11">
        <v>70000</v>
      </c>
      <c r="E115" s="11">
        <v>48000</v>
      </c>
      <c r="F115" s="11">
        <v>45000</v>
      </c>
      <c r="G115" s="11">
        <v>48000</v>
      </c>
      <c r="H115" s="12">
        <v>15000</v>
      </c>
    </row>
    <row r="116" spans="2:8" ht="15">
      <c r="B116" s="9" t="s">
        <v>6</v>
      </c>
      <c r="C116" s="10">
        <v>118</v>
      </c>
      <c r="D116" s="11">
        <v>75260</v>
      </c>
      <c r="E116" s="11">
        <v>55353</v>
      </c>
      <c r="F116" s="11"/>
      <c r="G116" s="11"/>
      <c r="H116" s="12"/>
    </row>
    <row r="117" spans="2:8" ht="15">
      <c r="B117" s="9" t="s">
        <v>6</v>
      </c>
      <c r="C117" s="10"/>
      <c r="D117" s="11">
        <v>100000</v>
      </c>
      <c r="E117" s="11">
        <v>55000</v>
      </c>
      <c r="F117" s="11">
        <v>35000</v>
      </c>
      <c r="G117" s="11"/>
      <c r="H117" s="12">
        <v>15000</v>
      </c>
    </row>
    <row r="118" spans="2:8" ht="15">
      <c r="B118" s="9" t="s">
        <v>5</v>
      </c>
      <c r="C118" s="10">
        <v>288</v>
      </c>
      <c r="D118" s="11">
        <v>92000</v>
      </c>
      <c r="E118" s="11">
        <v>53000</v>
      </c>
      <c r="F118" s="11">
        <v>42000</v>
      </c>
      <c r="G118" s="11"/>
      <c r="H118" s="12">
        <v>40000</v>
      </c>
    </row>
    <row r="119" spans="2:8" ht="15.75" thickBot="1">
      <c r="B119" s="41" t="s">
        <v>6</v>
      </c>
      <c r="C119" s="42">
        <v>700</v>
      </c>
      <c r="D119" s="43">
        <v>120000</v>
      </c>
      <c r="E119" s="43">
        <v>87500</v>
      </c>
      <c r="F119" s="43">
        <v>40000</v>
      </c>
      <c r="G119" s="43"/>
      <c r="H119" s="44">
        <v>40000</v>
      </c>
    </row>
    <row r="120" spans="2:8" ht="6.75" customHeight="1" thickBot="1">
      <c r="B120" s="45"/>
      <c r="C120" s="46"/>
      <c r="D120" s="46"/>
      <c r="E120" s="46"/>
      <c r="F120" s="46"/>
      <c r="G120" s="46"/>
      <c r="H120" s="46"/>
    </row>
    <row r="121" spans="2:8" s="4" customFormat="1" ht="19.5" customHeight="1" thickBot="1">
      <c r="B121" s="65" t="s">
        <v>21</v>
      </c>
      <c r="C121" s="66"/>
      <c r="D121" s="22"/>
      <c r="E121" s="22"/>
      <c r="F121" s="22"/>
      <c r="G121" s="22"/>
      <c r="H121" s="23"/>
    </row>
    <row r="122" spans="2:8" s="4" customFormat="1" ht="19.5" customHeight="1">
      <c r="B122" s="18" t="s">
        <v>15</v>
      </c>
      <c r="C122" s="24">
        <f aca="true" t="shared" si="8" ref="C122:H122">AVERAGE(C126:C172)</f>
        <v>245.375</v>
      </c>
      <c r="D122" s="25">
        <f t="shared" si="8"/>
        <v>87261.33333333333</v>
      </c>
      <c r="E122" s="25">
        <f t="shared" si="8"/>
        <v>52849.59574468085</v>
      </c>
      <c r="F122" s="25">
        <f t="shared" si="8"/>
        <v>32332.372093023256</v>
      </c>
      <c r="G122" s="25">
        <f t="shared" si="8"/>
        <v>31880</v>
      </c>
      <c r="H122" s="26">
        <f t="shared" si="8"/>
        <v>26943.444444444445</v>
      </c>
    </row>
    <row r="123" spans="2:8" s="4" customFormat="1" ht="19.5" customHeight="1">
      <c r="B123" s="37" t="s">
        <v>26</v>
      </c>
      <c r="C123" s="47">
        <f aca="true" t="shared" si="9" ref="C123:H123">MEDIAN(C126:C172)</f>
        <v>225</v>
      </c>
      <c r="D123" s="48">
        <f t="shared" si="9"/>
        <v>90000</v>
      </c>
      <c r="E123" s="48">
        <f t="shared" si="9"/>
        <v>55000</v>
      </c>
      <c r="F123" s="48">
        <f t="shared" si="9"/>
        <v>32292</v>
      </c>
      <c r="G123" s="48">
        <f t="shared" si="9"/>
        <v>32000</v>
      </c>
      <c r="H123" s="49">
        <f t="shared" si="9"/>
        <v>26500</v>
      </c>
    </row>
    <row r="124" spans="2:8" s="4" customFormat="1" ht="19.5" customHeight="1">
      <c r="B124" s="19" t="s">
        <v>2</v>
      </c>
      <c r="C124" s="27">
        <f aca="true" t="shared" si="10" ref="C124:H124">MIN(C126:C172)</f>
        <v>35</v>
      </c>
      <c r="D124" s="28">
        <f t="shared" si="10"/>
        <v>30000</v>
      </c>
      <c r="E124" s="28">
        <f t="shared" si="10"/>
        <v>20000</v>
      </c>
      <c r="F124" s="28">
        <f t="shared" si="10"/>
        <v>16000</v>
      </c>
      <c r="G124" s="28">
        <f t="shared" si="10"/>
        <v>2000</v>
      </c>
      <c r="H124" s="29">
        <f t="shared" si="10"/>
        <v>1300</v>
      </c>
    </row>
    <row r="125" spans="2:8" s="4" customFormat="1" ht="19.5" customHeight="1" thickBot="1">
      <c r="B125" s="30" t="s">
        <v>3</v>
      </c>
      <c r="C125" s="31">
        <f aca="true" t="shared" si="11" ref="C125:H125">MAX(C126:C172)</f>
        <v>803</v>
      </c>
      <c r="D125" s="32">
        <f t="shared" si="11"/>
        <v>130000</v>
      </c>
      <c r="E125" s="32">
        <f t="shared" si="11"/>
        <v>85000</v>
      </c>
      <c r="F125" s="32">
        <f t="shared" si="11"/>
        <v>50000</v>
      </c>
      <c r="G125" s="32">
        <f t="shared" si="11"/>
        <v>60000</v>
      </c>
      <c r="H125" s="33">
        <f t="shared" si="11"/>
        <v>63000</v>
      </c>
    </row>
    <row r="126" spans="2:8" ht="15.75" thickTop="1">
      <c r="B126" s="62" t="s">
        <v>32</v>
      </c>
      <c r="C126" s="10">
        <v>400</v>
      </c>
      <c r="D126" s="11">
        <v>70000</v>
      </c>
      <c r="E126" s="11">
        <v>45000</v>
      </c>
      <c r="F126" s="11">
        <v>29000</v>
      </c>
      <c r="G126" s="11">
        <v>30000</v>
      </c>
      <c r="H126" s="12">
        <v>24000</v>
      </c>
    </row>
    <row r="127" spans="2:8" ht="15">
      <c r="B127" s="62" t="s">
        <v>32</v>
      </c>
      <c r="C127" s="10"/>
      <c r="D127" s="11">
        <v>100000</v>
      </c>
      <c r="E127" s="11">
        <v>50000</v>
      </c>
      <c r="F127" s="11">
        <v>30000</v>
      </c>
      <c r="G127" s="11">
        <v>40000</v>
      </c>
      <c r="H127" s="12">
        <v>30000</v>
      </c>
    </row>
    <row r="128" spans="2:8" ht="15">
      <c r="B128" s="62" t="s">
        <v>32</v>
      </c>
      <c r="C128" s="10">
        <v>150</v>
      </c>
      <c r="D128" s="11">
        <v>104000</v>
      </c>
      <c r="E128" s="11">
        <v>55000</v>
      </c>
      <c r="F128" s="11">
        <v>28000</v>
      </c>
      <c r="G128" s="11"/>
      <c r="H128" s="12"/>
    </row>
    <row r="129" spans="2:8" ht="15">
      <c r="B129" s="62" t="s">
        <v>32</v>
      </c>
      <c r="C129" s="10"/>
      <c r="D129" s="11">
        <v>90000</v>
      </c>
      <c r="E129" s="11">
        <v>70000</v>
      </c>
      <c r="F129" s="11">
        <v>36000</v>
      </c>
      <c r="G129" s="11">
        <v>36000</v>
      </c>
      <c r="H129" s="12">
        <v>36000</v>
      </c>
    </row>
    <row r="130" spans="2:8" ht="15">
      <c r="B130" s="62" t="s">
        <v>32</v>
      </c>
      <c r="C130" s="10">
        <v>803</v>
      </c>
      <c r="D130" s="11">
        <v>80000</v>
      </c>
      <c r="E130" s="11">
        <v>36000</v>
      </c>
      <c r="F130" s="11">
        <v>40000</v>
      </c>
      <c r="G130" s="11">
        <v>38000</v>
      </c>
      <c r="H130" s="12">
        <v>38000</v>
      </c>
    </row>
    <row r="131" spans="2:8" ht="15">
      <c r="B131" s="9" t="str">
        <f>VLOOKUP($B131,'[1]imisdata2009-10'!$A$2:$Q$914,7,FALSE)</f>
        <v>Fresno</v>
      </c>
      <c r="C131" s="10"/>
      <c r="D131" s="11">
        <v>90000</v>
      </c>
      <c r="E131" s="11">
        <v>55000</v>
      </c>
      <c r="F131" s="11">
        <v>35000</v>
      </c>
      <c r="G131" s="11"/>
      <c r="H131" s="12">
        <v>24000</v>
      </c>
    </row>
    <row r="132" spans="2:8" ht="15">
      <c r="B132" s="9" t="str">
        <f>VLOOKUP($B132,'[1]imisdata2009-10'!$A$2:$Q$914,7,FALSE)</f>
        <v>Fresno</v>
      </c>
      <c r="C132" s="10">
        <v>175</v>
      </c>
      <c r="D132" s="11">
        <v>90000</v>
      </c>
      <c r="E132" s="11">
        <v>44000</v>
      </c>
      <c r="F132" s="11">
        <v>30000</v>
      </c>
      <c r="G132" s="11">
        <v>32000</v>
      </c>
      <c r="H132" s="12">
        <v>28000</v>
      </c>
    </row>
    <row r="133" spans="2:8" ht="15">
      <c r="B133" s="9" t="str">
        <f>VLOOKUP($B133,'[1]imisdata2009-10'!$A$2:$Q$914,7,FALSE)</f>
        <v>Fresno</v>
      </c>
      <c r="C133" s="10"/>
      <c r="D133" s="11">
        <v>98000</v>
      </c>
      <c r="E133" s="11">
        <v>61000</v>
      </c>
      <c r="F133" s="11">
        <v>33000</v>
      </c>
      <c r="G133" s="11">
        <v>52000</v>
      </c>
      <c r="H133" s="12">
        <v>31200</v>
      </c>
    </row>
    <row r="134" spans="2:8" ht="15">
      <c r="B134" s="9" t="str">
        <f>VLOOKUP($B134,'[1]imisdata2009-10'!$A$2:$Q$914,7,FALSE)</f>
        <v>Fresno</v>
      </c>
      <c r="C134" s="10"/>
      <c r="D134" s="11">
        <v>90000</v>
      </c>
      <c r="E134" s="11">
        <v>60000</v>
      </c>
      <c r="F134" s="11">
        <v>30000</v>
      </c>
      <c r="G134" s="11">
        <v>20000</v>
      </c>
      <c r="H134" s="12">
        <v>20000</v>
      </c>
    </row>
    <row r="135" spans="2:8" ht="15">
      <c r="B135" s="9" t="str">
        <f>VLOOKUP($B135,'[1]imisdata2009-10'!$A$2:$Q$914,7,FALSE)</f>
        <v>Fresno</v>
      </c>
      <c r="C135" s="10">
        <v>95</v>
      </c>
      <c r="D135" s="11"/>
      <c r="E135" s="11">
        <v>74000</v>
      </c>
      <c r="F135" s="11">
        <v>20000</v>
      </c>
      <c r="G135" s="11"/>
      <c r="H135" s="12"/>
    </row>
    <row r="136" spans="2:8" ht="15">
      <c r="B136" s="9" t="str">
        <f>VLOOKUP($B136,'[1]imisdata2009-10'!$A$2:$Q$914,7,FALSE)</f>
        <v>Fresno</v>
      </c>
      <c r="C136" s="10">
        <v>252</v>
      </c>
      <c r="D136" s="11">
        <v>80000</v>
      </c>
      <c r="E136" s="11">
        <v>36000</v>
      </c>
      <c r="F136" s="11">
        <v>40000</v>
      </c>
      <c r="G136" s="11">
        <v>38000</v>
      </c>
      <c r="H136" s="12">
        <v>38000</v>
      </c>
    </row>
    <row r="137" spans="2:8" ht="15">
      <c r="B137" s="9" t="str">
        <f>VLOOKUP($B137,'[1]imisdata2009-10'!$A$2:$Q$914,7,FALSE)</f>
        <v>Fresno</v>
      </c>
      <c r="C137" s="10"/>
      <c r="D137" s="11">
        <v>75000</v>
      </c>
      <c r="E137" s="11">
        <v>60000</v>
      </c>
      <c r="F137" s="11">
        <v>35000</v>
      </c>
      <c r="G137" s="11">
        <v>45000</v>
      </c>
      <c r="H137" s="12">
        <v>30000</v>
      </c>
    </row>
    <row r="138" spans="2:8" ht="15">
      <c r="B138" s="9" t="str">
        <f>VLOOKUP($B138,'[1]imisdata2009-10'!$A$2:$Q$914,7,FALSE)</f>
        <v>Fresno</v>
      </c>
      <c r="C138" s="10"/>
      <c r="D138" s="11">
        <v>90000</v>
      </c>
      <c r="E138" s="11">
        <v>70000</v>
      </c>
      <c r="F138" s="11">
        <v>36000</v>
      </c>
      <c r="G138" s="11">
        <v>36000</v>
      </c>
      <c r="H138" s="12">
        <v>36000</v>
      </c>
    </row>
    <row r="139" spans="2:8" ht="15">
      <c r="B139" s="9" t="str">
        <f>VLOOKUP($B139,'[1]imisdata2009-10'!$A$2:$Q$914,7,FALSE)</f>
        <v>Fresno</v>
      </c>
      <c r="C139" s="10"/>
      <c r="D139" s="11">
        <v>90000</v>
      </c>
      <c r="E139" s="11">
        <v>60000</v>
      </c>
      <c r="F139" s="11">
        <v>24000</v>
      </c>
      <c r="G139" s="11">
        <v>26000</v>
      </c>
      <c r="H139" s="12">
        <v>24000</v>
      </c>
    </row>
    <row r="140" spans="2:8" ht="15">
      <c r="B140" s="9" t="str">
        <f>VLOOKUP($B140,'[1]imisdata2009-10'!$A$2:$Q$914,7,FALSE)</f>
        <v>Fresno</v>
      </c>
      <c r="C140" s="10">
        <v>450</v>
      </c>
      <c r="D140" s="11">
        <v>110000</v>
      </c>
      <c r="E140" s="11">
        <v>60000</v>
      </c>
      <c r="F140" s="11">
        <v>25000</v>
      </c>
      <c r="G140" s="11">
        <v>30000</v>
      </c>
      <c r="H140" s="12">
        <v>25000</v>
      </c>
    </row>
    <row r="141" spans="2:8" ht="15">
      <c r="B141" s="9" t="str">
        <f>VLOOKUP($B141,'[1]imisdata2009-10'!$A$2:$Q$914,7,FALSE)</f>
        <v>Fresno</v>
      </c>
      <c r="C141" s="10"/>
      <c r="D141" s="11">
        <v>80000</v>
      </c>
      <c r="E141" s="11">
        <v>50000</v>
      </c>
      <c r="F141" s="11">
        <v>30000</v>
      </c>
      <c r="G141" s="11">
        <v>25000</v>
      </c>
      <c r="H141" s="12">
        <v>25000</v>
      </c>
    </row>
    <row r="142" spans="2:8" ht="15">
      <c r="B142" s="9" t="str">
        <f>VLOOKUP($B142,'[1]imisdata2009-10'!$A$2:$Q$914,7,FALSE)</f>
        <v>Fresno</v>
      </c>
      <c r="C142" s="10">
        <v>225</v>
      </c>
      <c r="D142" s="11">
        <v>85000</v>
      </c>
      <c r="E142" s="11">
        <v>55000</v>
      </c>
      <c r="F142" s="11">
        <v>40000</v>
      </c>
      <c r="G142" s="11"/>
      <c r="H142" s="12">
        <v>24000</v>
      </c>
    </row>
    <row r="143" spans="2:8" ht="15">
      <c r="B143" s="9" t="str">
        <f>VLOOKUP($B143,'[1]imisdata2009-10'!$A$2:$Q$914,7,FALSE)</f>
        <v>Fresno</v>
      </c>
      <c r="C143" s="10"/>
      <c r="D143" s="11">
        <v>117000</v>
      </c>
      <c r="E143" s="11">
        <v>58515</v>
      </c>
      <c r="F143" s="11"/>
      <c r="G143" s="11"/>
      <c r="H143" s="12"/>
    </row>
    <row r="144" spans="2:8" ht="15">
      <c r="B144" s="9" t="str">
        <f>VLOOKUP($B144,'[1]imisdata2009-10'!$A$2:$Q$914,7,FALSE)</f>
        <v>Fresno</v>
      </c>
      <c r="C144" s="10"/>
      <c r="D144" s="11">
        <v>100000</v>
      </c>
      <c r="E144" s="11">
        <v>60000</v>
      </c>
      <c r="F144" s="11">
        <v>35000</v>
      </c>
      <c r="G144" s="11">
        <v>60000</v>
      </c>
      <c r="H144" s="12">
        <v>25000</v>
      </c>
    </row>
    <row r="145" spans="2:8" ht="15">
      <c r="B145" s="9" t="str">
        <f>VLOOKUP($B145,'[1]imisdata2009-10'!$A$2:$Q$914,7,FALSE)</f>
        <v>Fresno</v>
      </c>
      <c r="C145" s="10">
        <v>225</v>
      </c>
      <c r="D145" s="11">
        <v>100000</v>
      </c>
      <c r="E145" s="11">
        <v>60000</v>
      </c>
      <c r="F145" s="11">
        <v>45000</v>
      </c>
      <c r="G145" s="11">
        <v>40000</v>
      </c>
      <c r="H145" s="12">
        <v>45000</v>
      </c>
    </row>
    <row r="146" spans="2:8" ht="15">
      <c r="B146" s="9" t="str">
        <f>VLOOKUP($B146,'[1]imisdata2009-10'!$A$2:$Q$914,7,FALSE)</f>
        <v>Fresno</v>
      </c>
      <c r="C146" s="10">
        <v>300</v>
      </c>
      <c r="D146" s="11">
        <v>99500</v>
      </c>
      <c r="E146" s="11">
        <v>55000</v>
      </c>
      <c r="F146" s="11">
        <v>35000</v>
      </c>
      <c r="G146" s="11"/>
      <c r="H146" s="12">
        <v>28000</v>
      </c>
    </row>
    <row r="147" spans="2:8" ht="15">
      <c r="B147" s="62" t="s">
        <v>32</v>
      </c>
      <c r="C147" s="10"/>
      <c r="D147" s="11">
        <v>80000</v>
      </c>
      <c r="E147" s="11">
        <v>45000</v>
      </c>
      <c r="F147" s="11">
        <v>32000</v>
      </c>
      <c r="G147" s="11"/>
      <c r="H147" s="12">
        <v>30000</v>
      </c>
    </row>
    <row r="148" spans="2:8" ht="15">
      <c r="B148" s="62" t="s">
        <v>32</v>
      </c>
      <c r="C148" s="10"/>
      <c r="D148" s="11">
        <v>87000</v>
      </c>
      <c r="E148" s="11">
        <v>47000</v>
      </c>
      <c r="F148" s="11"/>
      <c r="G148" s="11">
        <v>50000</v>
      </c>
      <c r="H148" s="12">
        <v>1300</v>
      </c>
    </row>
    <row r="149" spans="2:8" ht="15">
      <c r="B149" s="62" t="s">
        <v>32</v>
      </c>
      <c r="C149" s="10"/>
      <c r="D149" s="11">
        <v>95000</v>
      </c>
      <c r="E149" s="11">
        <v>45000</v>
      </c>
      <c r="F149" s="11">
        <v>25000</v>
      </c>
      <c r="G149" s="11"/>
      <c r="H149" s="12">
        <v>30000</v>
      </c>
    </row>
    <row r="150" spans="2:8" ht="15">
      <c r="B150" s="62" t="s">
        <v>32</v>
      </c>
      <c r="C150" s="10"/>
      <c r="D150" s="11">
        <v>109000</v>
      </c>
      <c r="E150" s="11">
        <v>85000</v>
      </c>
      <c r="F150" s="11">
        <v>40000</v>
      </c>
      <c r="G150" s="11"/>
      <c r="H150" s="12">
        <v>63000</v>
      </c>
    </row>
    <row r="151" spans="2:8" ht="15">
      <c r="B151" s="62" t="s">
        <v>32</v>
      </c>
      <c r="C151" s="10">
        <v>240</v>
      </c>
      <c r="D151" s="11">
        <v>92000</v>
      </c>
      <c r="E151" s="11">
        <v>65000</v>
      </c>
      <c r="F151" s="11">
        <v>40000</v>
      </c>
      <c r="G151" s="11"/>
      <c r="H151" s="12"/>
    </row>
    <row r="152" spans="2:8" ht="15">
      <c r="B152" s="62" t="s">
        <v>32</v>
      </c>
      <c r="C152" s="10">
        <v>115</v>
      </c>
      <c r="D152" s="11">
        <v>30000</v>
      </c>
      <c r="E152" s="11">
        <v>58000</v>
      </c>
      <c r="F152" s="11">
        <v>16000</v>
      </c>
      <c r="G152" s="11">
        <v>2000</v>
      </c>
      <c r="H152" s="12">
        <v>15000</v>
      </c>
    </row>
    <row r="153" spans="2:8" ht="15">
      <c r="B153" s="62" t="s">
        <v>32</v>
      </c>
      <c r="C153" s="10"/>
      <c r="D153" s="11">
        <v>130000</v>
      </c>
      <c r="E153" s="11">
        <v>45000</v>
      </c>
      <c r="F153" s="11">
        <v>39000</v>
      </c>
      <c r="G153" s="11">
        <v>32000</v>
      </c>
      <c r="H153" s="12">
        <v>24000</v>
      </c>
    </row>
    <row r="154" spans="2:8" ht="15">
      <c r="B154" s="62" t="s">
        <v>32</v>
      </c>
      <c r="C154" s="10">
        <v>440</v>
      </c>
      <c r="D154" s="11">
        <v>95000</v>
      </c>
      <c r="E154" s="11">
        <v>60000</v>
      </c>
      <c r="F154" s="11">
        <v>36000</v>
      </c>
      <c r="G154" s="11">
        <v>36000</v>
      </c>
      <c r="H154" s="12">
        <v>36000</v>
      </c>
    </row>
    <row r="155" spans="2:8" ht="15">
      <c r="B155" s="62" t="s">
        <v>32</v>
      </c>
      <c r="C155" s="10">
        <v>35</v>
      </c>
      <c r="D155" s="11">
        <v>30000</v>
      </c>
      <c r="E155" s="11">
        <v>39000</v>
      </c>
      <c r="F155" s="11">
        <v>18000</v>
      </c>
      <c r="G155" s="11">
        <v>20000</v>
      </c>
      <c r="H155" s="12"/>
    </row>
    <row r="156" spans="2:8" ht="15">
      <c r="B156" s="62" t="s">
        <v>32</v>
      </c>
      <c r="C156" s="10"/>
      <c r="D156" s="11"/>
      <c r="E156" s="11">
        <v>50000</v>
      </c>
      <c r="F156" s="11"/>
      <c r="G156" s="11">
        <v>10000</v>
      </c>
      <c r="H156" s="12"/>
    </row>
    <row r="157" spans="2:8" ht="15">
      <c r="B157" s="62" t="s">
        <v>32</v>
      </c>
      <c r="C157" s="10">
        <v>200</v>
      </c>
      <c r="D157" s="11">
        <v>100000</v>
      </c>
      <c r="E157" s="11">
        <v>46000</v>
      </c>
      <c r="F157" s="11">
        <v>42000</v>
      </c>
      <c r="G157" s="11"/>
      <c r="H157" s="12"/>
    </row>
    <row r="158" spans="2:8" ht="15">
      <c r="B158" s="62" t="s">
        <v>32</v>
      </c>
      <c r="C158" s="10"/>
      <c r="D158" s="11">
        <v>95000</v>
      </c>
      <c r="E158" s="11">
        <v>60000</v>
      </c>
      <c r="F158" s="11">
        <v>40000</v>
      </c>
      <c r="G158" s="11"/>
      <c r="H158" s="12">
        <v>25000</v>
      </c>
    </row>
    <row r="159" spans="2:8" ht="15">
      <c r="B159" s="62" t="s">
        <v>32</v>
      </c>
      <c r="C159" s="10"/>
      <c r="D159" s="11">
        <v>110000</v>
      </c>
      <c r="E159" s="11">
        <v>40000</v>
      </c>
      <c r="F159" s="11">
        <v>30000</v>
      </c>
      <c r="G159" s="11"/>
      <c r="H159" s="12"/>
    </row>
    <row r="160" spans="2:8" ht="15">
      <c r="B160" s="62" t="s">
        <v>32</v>
      </c>
      <c r="C160" s="10">
        <v>225</v>
      </c>
      <c r="D160" s="11">
        <v>81000</v>
      </c>
      <c r="E160" s="11">
        <v>47000</v>
      </c>
      <c r="F160" s="11">
        <v>28000</v>
      </c>
      <c r="G160" s="11"/>
      <c r="H160" s="12">
        <v>6000</v>
      </c>
    </row>
    <row r="161" spans="2:8" ht="15">
      <c r="B161" s="62" t="s">
        <v>32</v>
      </c>
      <c r="C161" s="10">
        <v>120</v>
      </c>
      <c r="D161" s="11">
        <v>90000</v>
      </c>
      <c r="E161" s="11">
        <v>45000</v>
      </c>
      <c r="F161" s="11">
        <v>30000</v>
      </c>
      <c r="G161" s="11">
        <v>32000</v>
      </c>
      <c r="H161" s="12">
        <v>28000</v>
      </c>
    </row>
    <row r="162" spans="2:8" ht="15">
      <c r="B162" s="62" t="s">
        <v>32</v>
      </c>
      <c r="C162" s="10">
        <v>250</v>
      </c>
      <c r="D162" s="11">
        <v>80000</v>
      </c>
      <c r="E162" s="11">
        <v>30000</v>
      </c>
      <c r="F162" s="11">
        <v>25000</v>
      </c>
      <c r="G162" s="11">
        <v>28000</v>
      </c>
      <c r="H162" s="12"/>
    </row>
    <row r="163" spans="2:8" ht="15">
      <c r="B163" s="62" t="s">
        <v>32</v>
      </c>
      <c r="C163" s="10">
        <v>50</v>
      </c>
      <c r="D163" s="11">
        <v>82000</v>
      </c>
      <c r="E163" s="11">
        <v>45000</v>
      </c>
      <c r="F163" s="11">
        <v>32000</v>
      </c>
      <c r="G163" s="11"/>
      <c r="H163" s="12">
        <v>30000</v>
      </c>
    </row>
    <row r="164" spans="2:8" ht="15">
      <c r="B164" s="62" t="s">
        <v>32</v>
      </c>
      <c r="C164" s="10">
        <v>220</v>
      </c>
      <c r="D164" s="11">
        <v>95000</v>
      </c>
      <c r="E164" s="11">
        <v>55000</v>
      </c>
      <c r="F164" s="11">
        <v>20000</v>
      </c>
      <c r="G164" s="11"/>
      <c r="H164" s="12">
        <v>20000</v>
      </c>
    </row>
    <row r="165" spans="2:8" ht="15">
      <c r="B165" s="62" t="s">
        <v>32</v>
      </c>
      <c r="C165" s="10"/>
      <c r="D165" s="11">
        <v>50000</v>
      </c>
      <c r="E165" s="11">
        <v>20000</v>
      </c>
      <c r="F165" s="11">
        <v>20000</v>
      </c>
      <c r="G165" s="11"/>
      <c r="H165" s="12">
        <v>10000</v>
      </c>
    </row>
    <row r="166" spans="2:8" ht="15">
      <c r="B166" s="62" t="s">
        <v>32</v>
      </c>
      <c r="C166" s="10">
        <v>155</v>
      </c>
      <c r="D166" s="11">
        <v>75260</v>
      </c>
      <c r="E166" s="11">
        <v>55353</v>
      </c>
      <c r="F166" s="11"/>
      <c r="G166" s="11"/>
      <c r="H166" s="12"/>
    </row>
    <row r="167" spans="2:8" ht="15">
      <c r="B167" s="62" t="s">
        <v>32</v>
      </c>
      <c r="C167" s="10">
        <v>345</v>
      </c>
      <c r="D167" s="11">
        <v>80000</v>
      </c>
      <c r="E167" s="11">
        <v>50000</v>
      </c>
      <c r="F167" s="11">
        <v>50000</v>
      </c>
      <c r="G167" s="11"/>
      <c r="H167" s="12"/>
    </row>
    <row r="168" spans="2:8" ht="15">
      <c r="B168" s="62" t="s">
        <v>32</v>
      </c>
      <c r="C168" s="10">
        <v>320</v>
      </c>
      <c r="D168" s="11">
        <v>90000</v>
      </c>
      <c r="E168" s="11">
        <v>50000</v>
      </c>
      <c r="F168" s="11">
        <v>40000</v>
      </c>
      <c r="G168" s="11"/>
      <c r="H168" s="12">
        <v>30000</v>
      </c>
    </row>
    <row r="169" spans="2:8" ht="15">
      <c r="B169" s="62" t="s">
        <v>32</v>
      </c>
      <c r="C169" s="10"/>
      <c r="D169" s="11">
        <v>90000</v>
      </c>
      <c r="E169" s="11">
        <v>70000</v>
      </c>
      <c r="F169" s="11">
        <v>36000</v>
      </c>
      <c r="G169" s="11">
        <v>36000</v>
      </c>
      <c r="H169" s="12">
        <v>36000</v>
      </c>
    </row>
    <row r="170" spans="2:8" ht="15">
      <c r="B170" s="62" t="s">
        <v>32</v>
      </c>
      <c r="C170" s="10"/>
      <c r="D170" s="11">
        <v>45000</v>
      </c>
      <c r="E170" s="11">
        <v>36000</v>
      </c>
      <c r="F170" s="11">
        <v>18000</v>
      </c>
      <c r="G170" s="11"/>
      <c r="H170" s="12">
        <v>16000</v>
      </c>
    </row>
    <row r="171" spans="2:8" ht="15">
      <c r="B171" s="62" t="s">
        <v>32</v>
      </c>
      <c r="C171" s="10">
        <v>99</v>
      </c>
      <c r="D171" s="11">
        <v>87000</v>
      </c>
      <c r="E171" s="11">
        <v>66063</v>
      </c>
      <c r="F171" s="11">
        <v>32292</v>
      </c>
      <c r="G171" s="11"/>
      <c r="H171" s="12">
        <v>16464</v>
      </c>
    </row>
    <row r="172" spans="2:8" ht="15.75" thickBot="1">
      <c r="B172" s="62" t="s">
        <v>32</v>
      </c>
      <c r="C172" s="42"/>
      <c r="D172" s="43">
        <v>90000</v>
      </c>
      <c r="E172" s="43">
        <v>55000</v>
      </c>
      <c r="F172" s="43">
        <v>45000</v>
      </c>
      <c r="G172" s="43">
        <v>3000</v>
      </c>
      <c r="H172" s="44">
        <v>22000</v>
      </c>
    </row>
    <row r="173" spans="2:8" ht="6.75" customHeight="1" thickBot="1">
      <c r="B173" s="45"/>
      <c r="C173" s="46"/>
      <c r="D173" s="46"/>
      <c r="E173" s="46"/>
      <c r="F173" s="46"/>
      <c r="G173" s="46"/>
      <c r="H173" s="46"/>
    </row>
    <row r="174" spans="2:8" s="4" customFormat="1" ht="19.5" customHeight="1" thickBot="1">
      <c r="B174" s="65" t="s">
        <v>22</v>
      </c>
      <c r="C174" s="66"/>
      <c r="D174" s="22"/>
      <c r="E174" s="22"/>
      <c r="F174" s="22"/>
      <c r="G174" s="22"/>
      <c r="H174" s="23"/>
    </row>
    <row r="175" spans="2:8" s="4" customFormat="1" ht="19.5" customHeight="1">
      <c r="B175" s="18" t="s">
        <v>16</v>
      </c>
      <c r="C175" s="24">
        <f aca="true" t="shared" si="12" ref="C175:H175">AVERAGE(C179:C206)</f>
        <v>741.1739130434783</v>
      </c>
      <c r="D175" s="25">
        <f t="shared" si="12"/>
        <v>84457.14285714286</v>
      </c>
      <c r="E175" s="25">
        <f t="shared" si="12"/>
        <v>51446.42857142857</v>
      </c>
      <c r="F175" s="25">
        <f t="shared" si="12"/>
        <v>31632.14285714286</v>
      </c>
      <c r="G175" s="25">
        <f t="shared" si="12"/>
        <v>38980</v>
      </c>
      <c r="H175" s="26">
        <f t="shared" si="12"/>
        <v>24581.81818181818</v>
      </c>
    </row>
    <row r="176" spans="2:8" s="4" customFormat="1" ht="19.5" customHeight="1">
      <c r="B176" s="37" t="s">
        <v>26</v>
      </c>
      <c r="C176" s="47">
        <f aca="true" t="shared" si="13" ref="C176:H176">MEDIAN(C179:C206)</f>
        <v>400</v>
      </c>
      <c r="D176" s="48">
        <f t="shared" si="13"/>
        <v>85000</v>
      </c>
      <c r="E176" s="48">
        <f t="shared" si="13"/>
        <v>50000</v>
      </c>
      <c r="F176" s="48">
        <f t="shared" si="13"/>
        <v>31000</v>
      </c>
      <c r="G176" s="48">
        <f t="shared" si="13"/>
        <v>35000</v>
      </c>
      <c r="H176" s="49">
        <f t="shared" si="13"/>
        <v>25000</v>
      </c>
    </row>
    <row r="177" spans="2:8" s="4" customFormat="1" ht="19.5" customHeight="1">
      <c r="B177" s="19" t="s">
        <v>2</v>
      </c>
      <c r="C177" s="27">
        <f aca="true" t="shared" si="14" ref="C177:H177">MIN(C179:C206)</f>
        <v>175</v>
      </c>
      <c r="D177" s="28">
        <f t="shared" si="14"/>
        <v>14000</v>
      </c>
      <c r="E177" s="28">
        <f t="shared" si="14"/>
        <v>36000</v>
      </c>
      <c r="F177" s="28">
        <f t="shared" si="14"/>
        <v>20000</v>
      </c>
      <c r="G177" s="28">
        <f t="shared" si="14"/>
        <v>25000</v>
      </c>
      <c r="H177" s="29">
        <f t="shared" si="14"/>
        <v>12000</v>
      </c>
    </row>
    <row r="178" spans="2:8" s="4" customFormat="1" ht="19.5" customHeight="1" thickBot="1">
      <c r="B178" s="30" t="s">
        <v>3</v>
      </c>
      <c r="C178" s="31">
        <f aca="true" t="shared" si="15" ref="C178:H178">MAX(C179:C206)</f>
        <v>4800</v>
      </c>
      <c r="D178" s="32">
        <f t="shared" si="15"/>
        <v>150000</v>
      </c>
      <c r="E178" s="32">
        <f t="shared" si="15"/>
        <v>80000</v>
      </c>
      <c r="F178" s="32">
        <f t="shared" si="15"/>
        <v>45000</v>
      </c>
      <c r="G178" s="32">
        <f t="shared" si="15"/>
        <v>65000</v>
      </c>
      <c r="H178" s="33">
        <f t="shared" si="15"/>
        <v>40000</v>
      </c>
    </row>
    <row r="179" spans="2:8" ht="15.75" thickTop="1">
      <c r="B179" s="9" t="str">
        <f>VLOOKUP($B179,'[1]imisdata2009-10'!$A$2:$Q$914,7,FALSE)</f>
        <v>Inland_Empire</v>
      </c>
      <c r="C179" s="10">
        <v>240</v>
      </c>
      <c r="D179" s="11">
        <v>95800</v>
      </c>
      <c r="E179" s="11">
        <v>48000</v>
      </c>
      <c r="F179" s="11">
        <v>29000</v>
      </c>
      <c r="G179" s="11">
        <v>25000</v>
      </c>
      <c r="H179" s="12">
        <v>26000</v>
      </c>
    </row>
    <row r="180" spans="2:8" ht="15">
      <c r="B180" s="9" t="str">
        <f>VLOOKUP($B180,'[1]imisdata2009-10'!$A$2:$Q$914,7,FALSE)</f>
        <v>Inland_Empire</v>
      </c>
      <c r="C180" s="10"/>
      <c r="D180" s="11">
        <v>90000</v>
      </c>
      <c r="E180" s="11">
        <v>45000</v>
      </c>
      <c r="F180" s="11">
        <v>38000</v>
      </c>
      <c r="G180" s="11">
        <v>50000</v>
      </c>
      <c r="H180" s="12">
        <v>30000</v>
      </c>
    </row>
    <row r="181" spans="2:8" ht="15">
      <c r="B181" s="9" t="str">
        <f>VLOOKUP($B181,'[1]imisdata2009-10'!$A$2:$Q$914,7,FALSE)</f>
        <v>Inland_Empire</v>
      </c>
      <c r="C181" s="10"/>
      <c r="D181" s="11">
        <v>112000</v>
      </c>
      <c r="E181" s="11">
        <v>60000</v>
      </c>
      <c r="F181" s="11">
        <v>35000</v>
      </c>
      <c r="G181" s="11"/>
      <c r="H181" s="12"/>
    </row>
    <row r="182" spans="2:8" ht="15">
      <c r="B182" s="9" t="str">
        <f>VLOOKUP($B182,'[1]imisdata2009-10'!$A$2:$Q$914,7,FALSE)</f>
        <v>Inland_Empire</v>
      </c>
      <c r="C182" s="10"/>
      <c r="D182" s="11">
        <v>115000</v>
      </c>
      <c r="E182" s="11">
        <v>75000</v>
      </c>
      <c r="F182" s="11">
        <v>35000</v>
      </c>
      <c r="G182" s="11"/>
      <c r="H182" s="12">
        <v>30000</v>
      </c>
    </row>
    <row r="183" spans="2:8" ht="15">
      <c r="B183" s="9" t="str">
        <f>VLOOKUP($B183,'[1]imisdata2009-10'!$A$2:$Q$914,7,FALSE)</f>
        <v>Inland_Empire</v>
      </c>
      <c r="C183" s="10">
        <v>400</v>
      </c>
      <c r="D183" s="11">
        <v>40000</v>
      </c>
      <c r="E183" s="11">
        <v>62000</v>
      </c>
      <c r="F183" s="11">
        <v>27000</v>
      </c>
      <c r="G183" s="11">
        <v>31000</v>
      </c>
      <c r="H183" s="12">
        <v>24000</v>
      </c>
    </row>
    <row r="184" spans="2:8" ht="15">
      <c r="B184" s="9" t="str">
        <f>VLOOKUP($B184,'[1]imisdata2009-10'!$A$2:$Q$914,7,FALSE)</f>
        <v>Inland_Empire</v>
      </c>
      <c r="C184" s="10">
        <v>175</v>
      </c>
      <c r="D184" s="11">
        <v>60000</v>
      </c>
      <c r="E184" s="11">
        <v>36000</v>
      </c>
      <c r="F184" s="11">
        <v>40000</v>
      </c>
      <c r="G184" s="11"/>
      <c r="H184" s="12">
        <v>15000</v>
      </c>
    </row>
    <row r="185" spans="2:8" ht="15">
      <c r="B185" s="9" t="str">
        <f>VLOOKUP($B185,'[1]imisdata2009-10'!$A$2:$Q$914,7,FALSE)</f>
        <v>Inland_Empire</v>
      </c>
      <c r="C185" s="10">
        <v>465</v>
      </c>
      <c r="D185" s="11">
        <v>85000</v>
      </c>
      <c r="E185" s="11">
        <v>60000</v>
      </c>
      <c r="F185" s="11">
        <v>30000</v>
      </c>
      <c r="G185" s="11"/>
      <c r="H185" s="12"/>
    </row>
    <row r="186" spans="2:8" ht="15">
      <c r="B186" s="9" t="str">
        <f>VLOOKUP($B186,'[1]imisdata2009-10'!$A$2:$Q$914,7,FALSE)</f>
        <v>Inland_Empire</v>
      </c>
      <c r="C186" s="10">
        <v>175</v>
      </c>
      <c r="D186" s="11">
        <v>85000</v>
      </c>
      <c r="E186" s="11">
        <v>40000</v>
      </c>
      <c r="F186" s="11">
        <v>20000</v>
      </c>
      <c r="G186" s="11"/>
      <c r="H186" s="12"/>
    </row>
    <row r="187" spans="2:8" ht="15">
      <c r="B187" s="9" t="str">
        <f>VLOOKUP($B187,'[1]imisdata2009-10'!$A$2:$Q$914,7,FALSE)</f>
        <v>Inland_Empire</v>
      </c>
      <c r="C187" s="10">
        <v>200</v>
      </c>
      <c r="D187" s="11">
        <v>50000</v>
      </c>
      <c r="E187" s="11">
        <v>40000</v>
      </c>
      <c r="F187" s="11">
        <v>30000</v>
      </c>
      <c r="G187" s="11">
        <v>30000</v>
      </c>
      <c r="H187" s="12">
        <v>20000</v>
      </c>
    </row>
    <row r="188" spans="2:8" ht="15">
      <c r="B188" s="9" t="str">
        <f>VLOOKUP($B188,'[1]imisdata2009-10'!$A$2:$Q$914,7,FALSE)</f>
        <v>Inland_Empire</v>
      </c>
      <c r="C188" s="10"/>
      <c r="D188" s="11">
        <v>104000</v>
      </c>
      <c r="E188" s="11">
        <v>80000</v>
      </c>
      <c r="F188" s="11">
        <v>45000</v>
      </c>
      <c r="G188" s="11"/>
      <c r="H188" s="12">
        <v>40000</v>
      </c>
    </row>
    <row r="189" spans="2:8" ht="15">
      <c r="B189" s="9" t="str">
        <f>VLOOKUP($B189,'[1]imisdata2009-10'!$A$2:$Q$914,7,FALSE)</f>
        <v>Inland_Empire</v>
      </c>
      <c r="C189" s="10">
        <v>200</v>
      </c>
      <c r="D189" s="11">
        <v>85000</v>
      </c>
      <c r="E189" s="11">
        <v>52000</v>
      </c>
      <c r="F189" s="11">
        <v>35000</v>
      </c>
      <c r="G189" s="11">
        <v>30000</v>
      </c>
      <c r="H189" s="12"/>
    </row>
    <row r="190" spans="2:8" ht="15">
      <c r="B190" s="9" t="str">
        <f>VLOOKUP($B190,'[1]imisdata2009-10'!$A$2:$Q$914,7,FALSE)</f>
        <v>Inland_Empire</v>
      </c>
      <c r="C190" s="10">
        <v>725</v>
      </c>
      <c r="D190" s="11">
        <v>75000</v>
      </c>
      <c r="E190" s="11">
        <v>44500</v>
      </c>
      <c r="F190" s="11">
        <v>31000</v>
      </c>
      <c r="G190" s="11">
        <v>34000</v>
      </c>
      <c r="H190" s="12">
        <v>24000</v>
      </c>
    </row>
    <row r="191" spans="2:8" ht="15">
      <c r="B191" s="9" t="str">
        <f>VLOOKUP($B191,'[1]imisdata2009-10'!$A$2:$Q$914,7,FALSE)</f>
        <v>Inland_Empire</v>
      </c>
      <c r="C191" s="10">
        <v>900</v>
      </c>
      <c r="D191" s="11">
        <v>75000</v>
      </c>
      <c r="E191" s="11">
        <v>55000</v>
      </c>
      <c r="F191" s="11">
        <v>25000</v>
      </c>
      <c r="G191" s="11"/>
      <c r="H191" s="12">
        <v>25000</v>
      </c>
    </row>
    <row r="192" spans="2:8" ht="15">
      <c r="B192" s="9" t="str">
        <f>VLOOKUP($B192,'[1]imisdata2009-10'!$A$2:$Q$914,7,FALSE)</f>
        <v>Inland_Empire</v>
      </c>
      <c r="C192" s="10">
        <v>1400</v>
      </c>
      <c r="D192" s="11">
        <v>14000</v>
      </c>
      <c r="E192" s="11">
        <v>57000</v>
      </c>
      <c r="F192" s="11">
        <v>33700</v>
      </c>
      <c r="G192" s="11">
        <v>33700</v>
      </c>
      <c r="H192" s="12">
        <v>28000</v>
      </c>
    </row>
    <row r="193" spans="2:8" ht="15">
      <c r="B193" s="9" t="str">
        <f>VLOOKUP($B193,'[1]imisdata2009-10'!$A$2:$Q$914,7,FALSE)</f>
        <v>Inland_Empire</v>
      </c>
      <c r="C193" s="10"/>
      <c r="D193" s="11">
        <v>125000</v>
      </c>
      <c r="E193" s="11">
        <v>50000</v>
      </c>
      <c r="F193" s="11">
        <v>33000</v>
      </c>
      <c r="G193" s="11">
        <v>65000</v>
      </c>
      <c r="H193" s="12">
        <v>25000</v>
      </c>
    </row>
    <row r="194" spans="2:8" ht="15">
      <c r="B194" s="9" t="str">
        <f>VLOOKUP($B194,'[1]imisdata2009-10'!$A$2:$Q$914,7,FALSE)</f>
        <v>Inland_Empire</v>
      </c>
      <c r="C194" s="10">
        <v>300</v>
      </c>
      <c r="D194" s="11">
        <v>50000</v>
      </c>
      <c r="E194" s="11">
        <v>40000</v>
      </c>
      <c r="F194" s="11">
        <v>30000</v>
      </c>
      <c r="G194" s="11">
        <v>30000</v>
      </c>
      <c r="H194" s="12">
        <v>20000</v>
      </c>
    </row>
    <row r="195" spans="2:8" ht="15">
      <c r="B195" s="9" t="str">
        <f>VLOOKUP($B195,'[1]imisdata2009-10'!$A$2:$Q$914,7,FALSE)</f>
        <v>Inland_Empire</v>
      </c>
      <c r="C195" s="10">
        <v>584</v>
      </c>
      <c r="D195" s="11">
        <v>100000</v>
      </c>
      <c r="E195" s="11">
        <v>52000</v>
      </c>
      <c r="F195" s="11">
        <v>25000</v>
      </c>
      <c r="G195" s="11"/>
      <c r="H195" s="12">
        <v>30000</v>
      </c>
    </row>
    <row r="196" spans="2:8" ht="15">
      <c r="B196" s="9" t="str">
        <f>VLOOKUP($B196,'[1]imisdata2009-10'!$A$2:$Q$914,7,FALSE)</f>
        <v>Inland_Empire</v>
      </c>
      <c r="C196" s="10">
        <v>4800</v>
      </c>
      <c r="D196" s="11">
        <v>150000</v>
      </c>
      <c r="E196" s="11">
        <v>60000</v>
      </c>
      <c r="F196" s="11">
        <v>32000</v>
      </c>
      <c r="G196" s="11">
        <v>50000</v>
      </c>
      <c r="H196" s="12">
        <v>28000</v>
      </c>
    </row>
    <row r="197" spans="2:8" ht="15">
      <c r="B197" s="9" t="str">
        <f>VLOOKUP($B197,'[1]imisdata2009-10'!$A$2:$Q$914,7,FALSE)</f>
        <v>Inland_Empire</v>
      </c>
      <c r="C197" s="10">
        <v>1300</v>
      </c>
      <c r="D197" s="11">
        <v>75000</v>
      </c>
      <c r="E197" s="11">
        <v>50000</v>
      </c>
      <c r="F197" s="11">
        <v>28000</v>
      </c>
      <c r="G197" s="11">
        <v>45000</v>
      </c>
      <c r="H197" s="12">
        <v>25000</v>
      </c>
    </row>
    <row r="198" spans="2:8" ht="15">
      <c r="B198" s="9" t="str">
        <f>VLOOKUP($B198,'[1]imisdata2009-10'!$A$2:$Q$914,7,FALSE)</f>
        <v>Inland_Empire</v>
      </c>
      <c r="C198" s="10">
        <v>627</v>
      </c>
      <c r="D198" s="11">
        <v>85000</v>
      </c>
      <c r="E198" s="11">
        <v>45000</v>
      </c>
      <c r="F198" s="11">
        <v>35000</v>
      </c>
      <c r="G198" s="11">
        <v>50000</v>
      </c>
      <c r="H198" s="12">
        <v>30000</v>
      </c>
    </row>
    <row r="199" spans="2:8" ht="15">
      <c r="B199" s="9" t="str">
        <f>VLOOKUP($B199,'[1]imisdata2009-10'!$A$2:$Q$914,7,FALSE)</f>
        <v>Inland_Empire</v>
      </c>
      <c r="C199" s="10">
        <v>800</v>
      </c>
      <c r="D199" s="11">
        <v>85000</v>
      </c>
      <c r="E199" s="11">
        <v>50000</v>
      </c>
      <c r="F199" s="11">
        <v>30000</v>
      </c>
      <c r="G199" s="11">
        <v>36000</v>
      </c>
      <c r="H199" s="12">
        <v>24000</v>
      </c>
    </row>
    <row r="200" spans="2:8" ht="15">
      <c r="B200" s="9" t="str">
        <f>VLOOKUP($B200,'[1]imisdata2009-10'!$A$2:$Q$914,7,FALSE)</f>
        <v>Inland_Empire</v>
      </c>
      <c r="C200" s="10">
        <v>1900</v>
      </c>
      <c r="D200" s="11">
        <v>85000</v>
      </c>
      <c r="E200" s="11">
        <v>55000</v>
      </c>
      <c r="F200" s="11">
        <v>35000</v>
      </c>
      <c r="G200" s="11">
        <v>40000</v>
      </c>
      <c r="H200" s="12">
        <v>30000</v>
      </c>
    </row>
    <row r="201" spans="2:8" ht="15">
      <c r="B201" s="9" t="str">
        <f>VLOOKUP($B201,'[1]imisdata2009-10'!$A$2:$Q$914,7,FALSE)</f>
        <v>Inland_Empire</v>
      </c>
      <c r="C201" s="10">
        <v>330</v>
      </c>
      <c r="D201" s="11">
        <v>92000</v>
      </c>
      <c r="E201" s="11">
        <v>39000</v>
      </c>
      <c r="F201" s="11">
        <v>31000</v>
      </c>
      <c r="G201" s="11"/>
      <c r="H201" s="12"/>
    </row>
    <row r="202" spans="2:8" ht="15">
      <c r="B202" s="9" t="str">
        <f>VLOOKUP($B202,'[1]imisdata2009-10'!$A$2:$Q$914,7,FALSE)</f>
        <v>Inland_Empire</v>
      </c>
      <c r="C202" s="10">
        <v>215</v>
      </c>
      <c r="D202" s="11">
        <v>84000</v>
      </c>
      <c r="E202" s="11">
        <v>60000</v>
      </c>
      <c r="F202" s="11">
        <v>40000</v>
      </c>
      <c r="G202" s="11"/>
      <c r="H202" s="12">
        <v>20000</v>
      </c>
    </row>
    <row r="203" spans="2:8" ht="15">
      <c r="B203" s="9" t="str">
        <f>VLOOKUP($B203,'[1]imisdata2009-10'!$A$2:$Q$914,7,FALSE)</f>
        <v>Inland_Empire</v>
      </c>
      <c r="C203" s="10">
        <v>331</v>
      </c>
      <c r="D203" s="11">
        <v>90000</v>
      </c>
      <c r="E203" s="11">
        <v>45000</v>
      </c>
      <c r="F203" s="11">
        <v>20000</v>
      </c>
      <c r="G203" s="11"/>
      <c r="H203" s="12">
        <v>22800</v>
      </c>
    </row>
    <row r="204" spans="2:8" ht="15">
      <c r="B204" s="9" t="str">
        <f>VLOOKUP($B204,'[1]imisdata2009-10'!$A$2:$Q$914,7,FALSE)</f>
        <v>Inland_Empire</v>
      </c>
      <c r="C204" s="10">
        <v>280</v>
      </c>
      <c r="D204" s="11">
        <v>98000</v>
      </c>
      <c r="E204" s="11">
        <v>40000</v>
      </c>
      <c r="F204" s="11">
        <v>28000</v>
      </c>
      <c r="G204" s="11"/>
      <c r="H204" s="12">
        <v>12000</v>
      </c>
    </row>
    <row r="205" spans="2:8" ht="15">
      <c r="B205" s="9" t="str">
        <f>VLOOKUP($B205,'[1]imisdata2009-10'!$A$2:$Q$914,7,FALSE)</f>
        <v>Inland_Empire</v>
      </c>
      <c r="C205" s="10">
        <v>500</v>
      </c>
      <c r="D205" s="11">
        <v>70000</v>
      </c>
      <c r="E205" s="11">
        <v>60000</v>
      </c>
      <c r="F205" s="11">
        <v>35000</v>
      </c>
      <c r="G205" s="11">
        <v>35000</v>
      </c>
      <c r="H205" s="12">
        <v>12000</v>
      </c>
    </row>
    <row r="206" spans="2:8" ht="15.75" thickBot="1">
      <c r="B206" s="41" t="str">
        <f>VLOOKUP($B206,'[1]imisdata2009-10'!$A$2:$Q$914,7,FALSE)</f>
        <v>Inland_Empire</v>
      </c>
      <c r="C206" s="42">
        <v>200</v>
      </c>
      <c r="D206" s="43">
        <v>90000</v>
      </c>
      <c r="E206" s="43">
        <v>40000</v>
      </c>
      <c r="F206" s="43">
        <v>30000</v>
      </c>
      <c r="G206" s="43"/>
      <c r="H206" s="44"/>
    </row>
    <row r="207" spans="2:8" ht="6.75" customHeight="1" thickBot="1">
      <c r="B207" s="45"/>
      <c r="C207" s="46"/>
      <c r="D207" s="46"/>
      <c r="E207" s="46"/>
      <c r="F207" s="46"/>
      <c r="G207" s="46"/>
      <c r="H207" s="46"/>
    </row>
    <row r="208" spans="2:8" s="4" customFormat="1" ht="19.5" customHeight="1" thickBot="1">
      <c r="B208" s="65" t="s">
        <v>23</v>
      </c>
      <c r="C208" s="66"/>
      <c r="D208" s="22"/>
      <c r="E208" s="22"/>
      <c r="F208" s="22"/>
      <c r="G208" s="22"/>
      <c r="H208" s="23"/>
    </row>
    <row r="209" spans="2:8" s="4" customFormat="1" ht="19.5" customHeight="1">
      <c r="B209" s="18" t="s">
        <v>17</v>
      </c>
      <c r="C209" s="24">
        <f aca="true" t="shared" si="16" ref="C209:H209">AVERAGE(C213:C384)</f>
        <v>472.4036697247706</v>
      </c>
      <c r="D209" s="25">
        <f t="shared" si="16"/>
        <v>92665.65497076024</v>
      </c>
      <c r="E209" s="25">
        <f t="shared" si="16"/>
        <v>51340.94152046784</v>
      </c>
      <c r="F209" s="25">
        <f t="shared" si="16"/>
        <v>33343.25153374233</v>
      </c>
      <c r="G209" s="25">
        <f t="shared" si="16"/>
        <v>36150.84782608696</v>
      </c>
      <c r="H209" s="26">
        <f t="shared" si="16"/>
        <v>27470.35714285714</v>
      </c>
    </row>
    <row r="210" spans="2:8" s="4" customFormat="1" ht="19.5" customHeight="1">
      <c r="B210" s="37" t="s">
        <v>26</v>
      </c>
      <c r="C210" s="47">
        <f aca="true" t="shared" si="17" ref="C210:H210">MEDIAN(C213:C384)</f>
        <v>352</v>
      </c>
      <c r="D210" s="48">
        <f t="shared" si="17"/>
        <v>92962</v>
      </c>
      <c r="E210" s="48">
        <f t="shared" si="17"/>
        <v>50000</v>
      </c>
      <c r="F210" s="48">
        <f t="shared" si="17"/>
        <v>35000</v>
      </c>
      <c r="G210" s="48">
        <f t="shared" si="17"/>
        <v>30000</v>
      </c>
      <c r="H210" s="49">
        <f t="shared" si="17"/>
        <v>25000</v>
      </c>
    </row>
    <row r="211" spans="2:8" s="4" customFormat="1" ht="19.5" customHeight="1">
      <c r="B211" s="19" t="s">
        <v>2</v>
      </c>
      <c r="C211" s="27">
        <f aca="true" t="shared" si="18" ref="C211:H211">MIN(C213:C384)</f>
        <v>65</v>
      </c>
      <c r="D211" s="28">
        <f t="shared" si="18"/>
        <v>42000</v>
      </c>
      <c r="E211" s="28">
        <f t="shared" si="18"/>
        <v>35000</v>
      </c>
      <c r="F211" s="28">
        <f t="shared" si="18"/>
        <v>5000</v>
      </c>
      <c r="G211" s="28">
        <f t="shared" si="18"/>
        <v>2000</v>
      </c>
      <c r="H211" s="29">
        <f t="shared" si="18"/>
        <v>2000</v>
      </c>
    </row>
    <row r="212" spans="2:8" s="4" customFormat="1" ht="19.5" customHeight="1" thickBot="1">
      <c r="B212" s="30" t="s">
        <v>3</v>
      </c>
      <c r="C212" s="31">
        <f aca="true" t="shared" si="19" ref="C212:H212">MAX(C213:C384)</f>
        <v>4587</v>
      </c>
      <c r="D212" s="32">
        <f t="shared" si="19"/>
        <v>185000</v>
      </c>
      <c r="E212" s="32">
        <f t="shared" si="19"/>
        <v>75000</v>
      </c>
      <c r="F212" s="32">
        <f t="shared" si="19"/>
        <v>50000</v>
      </c>
      <c r="G212" s="32">
        <f t="shared" si="19"/>
        <v>72000</v>
      </c>
      <c r="H212" s="33">
        <f t="shared" si="19"/>
        <v>212506</v>
      </c>
    </row>
    <row r="213" spans="2:8" ht="15.75" thickTop="1">
      <c r="B213" s="9" t="str">
        <f>VLOOKUP($B213,'[1]imisdata2009-10'!$A$2:$Q$914,7,FALSE)</f>
        <v>Los_Angeles</v>
      </c>
      <c r="C213" s="10"/>
      <c r="D213" s="11">
        <v>125000</v>
      </c>
      <c r="E213" s="11">
        <v>60000</v>
      </c>
      <c r="F213" s="11"/>
      <c r="G213" s="11"/>
      <c r="H213" s="12">
        <v>15000</v>
      </c>
    </row>
    <row r="214" spans="2:8" ht="15">
      <c r="B214" s="9" t="str">
        <f>VLOOKUP($B214,'[1]imisdata2009-10'!$A$2:$Q$914,7,FALSE)</f>
        <v>Los_Angeles</v>
      </c>
      <c r="C214" s="10">
        <v>207</v>
      </c>
      <c r="D214" s="11">
        <v>90000</v>
      </c>
      <c r="E214" s="11">
        <v>46000</v>
      </c>
      <c r="F214" s="11">
        <v>40000</v>
      </c>
      <c r="G214" s="11"/>
      <c r="H214" s="12"/>
    </row>
    <row r="215" spans="2:8" ht="15">
      <c r="B215" s="9" t="str">
        <f>VLOOKUP($B215,'[1]imisdata2009-10'!$A$2:$Q$914,7,FALSE)</f>
        <v>Los_Angeles</v>
      </c>
      <c r="C215" s="10">
        <v>270</v>
      </c>
      <c r="D215" s="11">
        <v>80000</v>
      </c>
      <c r="E215" s="11">
        <v>50000</v>
      </c>
      <c r="F215" s="11">
        <v>40000</v>
      </c>
      <c r="G215" s="11"/>
      <c r="H215" s="12">
        <v>35000</v>
      </c>
    </row>
    <row r="216" spans="2:8" ht="15">
      <c r="B216" s="9" t="str">
        <f>VLOOKUP($B216,'[1]imisdata2009-10'!$A$2:$Q$914,7,FALSE)</f>
        <v>Los_Angeles</v>
      </c>
      <c r="C216" s="10"/>
      <c r="D216" s="11">
        <v>100000</v>
      </c>
      <c r="E216" s="11">
        <v>60000</v>
      </c>
      <c r="F216" s="11">
        <v>35000</v>
      </c>
      <c r="G216" s="11">
        <v>45000</v>
      </c>
      <c r="H216" s="12">
        <v>25000</v>
      </c>
    </row>
    <row r="217" spans="2:8" ht="15">
      <c r="B217" s="9" t="str">
        <f>VLOOKUP($B217,'[1]imisdata2009-10'!$A$2:$Q$914,7,FALSE)</f>
        <v>Los_Angeles</v>
      </c>
      <c r="C217" s="10"/>
      <c r="D217" s="11">
        <v>100000</v>
      </c>
      <c r="E217" s="11">
        <v>60000</v>
      </c>
      <c r="F217" s="11">
        <v>30000</v>
      </c>
      <c r="G217" s="11">
        <v>48000</v>
      </c>
      <c r="H217" s="12">
        <v>25000</v>
      </c>
    </row>
    <row r="218" spans="2:8" ht="15">
      <c r="B218" s="9" t="str">
        <f>VLOOKUP($B218,'[1]imisdata2009-10'!$A$2:$Q$914,7,FALSE)</f>
        <v>Los_Angeles</v>
      </c>
      <c r="C218" s="10">
        <v>758</v>
      </c>
      <c r="D218" s="11">
        <v>80000</v>
      </c>
      <c r="E218" s="11">
        <v>50000</v>
      </c>
      <c r="F218" s="11">
        <v>40000</v>
      </c>
      <c r="G218" s="11">
        <v>50000</v>
      </c>
      <c r="H218" s="12">
        <v>35000</v>
      </c>
    </row>
    <row r="219" spans="2:8" ht="15">
      <c r="B219" s="9" t="str">
        <f>VLOOKUP($B219,'[1]imisdata2009-10'!$A$2:$Q$914,7,FALSE)</f>
        <v>Los_Angeles</v>
      </c>
      <c r="C219" s="10"/>
      <c r="D219" s="11">
        <v>95000</v>
      </c>
      <c r="E219" s="11">
        <v>52000</v>
      </c>
      <c r="F219" s="11">
        <v>40000</v>
      </c>
      <c r="G219" s="11"/>
      <c r="H219" s="12"/>
    </row>
    <row r="220" spans="2:8" ht="15">
      <c r="B220" s="9" t="str">
        <f>VLOOKUP($B220,'[1]imisdata2009-10'!$A$2:$Q$914,7,FALSE)</f>
        <v>Los_Angeles</v>
      </c>
      <c r="C220" s="10">
        <v>553</v>
      </c>
      <c r="D220" s="11">
        <v>80000</v>
      </c>
      <c r="E220" s="11">
        <v>36000</v>
      </c>
      <c r="F220" s="11">
        <v>40000</v>
      </c>
      <c r="G220" s="11">
        <v>38000</v>
      </c>
      <c r="H220" s="12">
        <v>38000</v>
      </c>
    </row>
    <row r="221" spans="2:8" ht="15">
      <c r="B221" s="9" t="str">
        <f>VLOOKUP($B221,'[1]imisdata2009-10'!$A$2:$Q$914,7,FALSE)</f>
        <v>Los_Angeles</v>
      </c>
      <c r="C221" s="10">
        <v>238</v>
      </c>
      <c r="D221" s="11">
        <v>103000</v>
      </c>
      <c r="E221" s="11">
        <v>55389</v>
      </c>
      <c r="F221" s="11">
        <v>40000</v>
      </c>
      <c r="G221" s="11"/>
      <c r="H221" s="12"/>
    </row>
    <row r="222" spans="2:8" ht="15">
      <c r="B222" s="9" t="str">
        <f>VLOOKUP($B222,'[1]imisdata2009-10'!$A$2:$Q$914,7,FALSE)</f>
        <v>Los_Angeles</v>
      </c>
      <c r="C222" s="10"/>
      <c r="D222" s="11">
        <v>90000</v>
      </c>
      <c r="E222" s="11">
        <v>55000</v>
      </c>
      <c r="F222" s="11">
        <v>40000</v>
      </c>
      <c r="G222" s="11"/>
      <c r="H222" s="12"/>
    </row>
    <row r="223" spans="2:8" ht="15">
      <c r="B223" s="9" t="str">
        <f>VLOOKUP($B223,'[1]imisdata2009-10'!$A$2:$Q$914,7,FALSE)</f>
        <v>Los_Angeles</v>
      </c>
      <c r="C223" s="10"/>
      <c r="D223" s="11">
        <v>92962</v>
      </c>
      <c r="E223" s="11">
        <v>57472</v>
      </c>
      <c r="F223" s="11">
        <v>25258</v>
      </c>
      <c r="G223" s="11">
        <v>21506</v>
      </c>
      <c r="H223" s="12">
        <v>21506</v>
      </c>
    </row>
    <row r="224" spans="2:8" ht="15">
      <c r="B224" s="9" t="str">
        <f>VLOOKUP($B224,'[1]imisdata2009-10'!$A$2:$Q$914,7,FALSE)</f>
        <v>Los_Angeles</v>
      </c>
      <c r="C224" s="10"/>
      <c r="D224" s="11">
        <v>92962</v>
      </c>
      <c r="E224" s="11">
        <v>57472</v>
      </c>
      <c r="F224" s="11">
        <v>25258</v>
      </c>
      <c r="G224" s="11">
        <v>21506</v>
      </c>
      <c r="H224" s="12">
        <v>21506</v>
      </c>
    </row>
    <row r="225" spans="2:8" ht="15">
      <c r="B225" s="9" t="str">
        <f>VLOOKUP($B225,'[1]imisdata2009-10'!$A$2:$Q$914,7,FALSE)</f>
        <v>Los_Angeles</v>
      </c>
      <c r="C225" s="10"/>
      <c r="D225" s="11">
        <v>92962</v>
      </c>
      <c r="E225" s="11">
        <v>57472</v>
      </c>
      <c r="F225" s="11">
        <v>25258</v>
      </c>
      <c r="G225" s="11">
        <v>21506</v>
      </c>
      <c r="H225" s="12">
        <v>21506</v>
      </c>
    </row>
    <row r="226" spans="2:8" ht="15">
      <c r="B226" s="9" t="str">
        <f>VLOOKUP($B226,'[1]imisdata2009-10'!$A$2:$Q$914,7,FALSE)</f>
        <v>Los_Angeles</v>
      </c>
      <c r="C226" s="10">
        <v>350</v>
      </c>
      <c r="D226" s="11">
        <v>115000</v>
      </c>
      <c r="E226" s="11">
        <v>52000</v>
      </c>
      <c r="F226" s="11">
        <v>40000</v>
      </c>
      <c r="G226" s="11">
        <v>70000</v>
      </c>
      <c r="H226" s="12">
        <v>34000</v>
      </c>
    </row>
    <row r="227" spans="2:8" ht="15">
      <c r="B227" s="9" t="str">
        <f>VLOOKUP($B227,'[1]imisdata2009-10'!$A$2:$Q$914,7,FALSE)</f>
        <v>Los_Angeles</v>
      </c>
      <c r="C227" s="10">
        <v>470</v>
      </c>
      <c r="D227" s="11">
        <v>85000</v>
      </c>
      <c r="E227" s="11">
        <v>45000</v>
      </c>
      <c r="F227" s="11">
        <v>30000</v>
      </c>
      <c r="G227" s="11">
        <v>30000</v>
      </c>
      <c r="H227" s="12">
        <v>30000</v>
      </c>
    </row>
    <row r="228" spans="2:8" ht="15">
      <c r="B228" s="9" t="str">
        <f>VLOOKUP($B228,'[1]imisdata2009-10'!$A$2:$Q$914,7,FALSE)</f>
        <v>Los_Angeles</v>
      </c>
      <c r="C228" s="10"/>
      <c r="D228" s="11">
        <v>120000</v>
      </c>
      <c r="E228" s="11">
        <v>60000</v>
      </c>
      <c r="F228" s="11"/>
      <c r="G228" s="11"/>
      <c r="H228" s="12"/>
    </row>
    <row r="229" spans="2:8" ht="15">
      <c r="B229" s="9" t="str">
        <f>VLOOKUP($B229,'[1]imisdata2009-10'!$A$2:$Q$914,7,FALSE)</f>
        <v>Los_Angeles</v>
      </c>
      <c r="C229" s="10">
        <v>365</v>
      </c>
      <c r="D229" s="11">
        <v>95000</v>
      </c>
      <c r="E229" s="11">
        <v>54000</v>
      </c>
      <c r="F229" s="11">
        <v>50000</v>
      </c>
      <c r="G229" s="11"/>
      <c r="H229" s="12">
        <v>30000</v>
      </c>
    </row>
    <row r="230" spans="2:8" ht="15">
      <c r="B230" s="9" t="str">
        <f>VLOOKUP($B230,'[1]imisdata2009-10'!$A$2:$Q$914,7,FALSE)</f>
        <v>Los_Angeles</v>
      </c>
      <c r="C230" s="10"/>
      <c r="D230" s="11">
        <v>70000</v>
      </c>
      <c r="E230" s="11">
        <v>55000</v>
      </c>
      <c r="F230" s="11">
        <v>32000</v>
      </c>
      <c r="G230" s="11">
        <v>40000</v>
      </c>
      <c r="H230" s="12">
        <v>30000</v>
      </c>
    </row>
    <row r="231" spans="2:8" ht="15">
      <c r="B231" s="9" t="str">
        <f>VLOOKUP($B231,'[1]imisdata2009-10'!$A$2:$Q$914,7,FALSE)</f>
        <v>Los_Angeles</v>
      </c>
      <c r="C231" s="10">
        <v>2100</v>
      </c>
      <c r="D231" s="11">
        <v>98000</v>
      </c>
      <c r="E231" s="11">
        <v>50000</v>
      </c>
      <c r="F231" s="11">
        <v>45000</v>
      </c>
      <c r="G231" s="11">
        <v>40000</v>
      </c>
      <c r="H231" s="12">
        <v>52000</v>
      </c>
    </row>
    <row r="232" spans="2:8" ht="15">
      <c r="B232" s="9" t="str">
        <f>VLOOKUP($B232,'[1]imisdata2009-10'!$A$2:$Q$914,7,FALSE)</f>
        <v>Los_Angeles</v>
      </c>
      <c r="C232" s="10">
        <v>2450</v>
      </c>
      <c r="D232" s="11">
        <v>120000</v>
      </c>
      <c r="E232" s="11">
        <v>60000</v>
      </c>
      <c r="F232" s="11">
        <v>30000</v>
      </c>
      <c r="G232" s="11">
        <v>35000</v>
      </c>
      <c r="H232" s="12">
        <v>35000</v>
      </c>
    </row>
    <row r="233" spans="2:8" ht="15">
      <c r="B233" s="9" t="str">
        <f>VLOOKUP($B233,'[1]imisdata2009-10'!$A$2:$Q$914,7,FALSE)</f>
        <v>Los_Angeles</v>
      </c>
      <c r="C233" s="10"/>
      <c r="D233" s="11">
        <v>98000</v>
      </c>
      <c r="E233" s="11">
        <v>60000</v>
      </c>
      <c r="F233" s="11">
        <v>30000</v>
      </c>
      <c r="G233" s="11"/>
      <c r="H233" s="12">
        <v>30000</v>
      </c>
    </row>
    <row r="234" spans="2:8" ht="15">
      <c r="B234" s="9" t="str">
        <f>VLOOKUP($B234,'[1]imisdata2009-10'!$A$2:$Q$914,7,FALSE)</f>
        <v>Los_Angeles</v>
      </c>
      <c r="C234" s="10"/>
      <c r="D234" s="11">
        <v>80000</v>
      </c>
      <c r="E234" s="11">
        <v>50000</v>
      </c>
      <c r="F234" s="11">
        <v>45000</v>
      </c>
      <c r="G234" s="11">
        <v>20000</v>
      </c>
      <c r="H234" s="12">
        <v>31000</v>
      </c>
    </row>
    <row r="235" spans="2:8" ht="15">
      <c r="B235" s="9" t="str">
        <f>VLOOKUP($B235,'[1]imisdata2009-10'!$A$2:$Q$914,7,FALSE)</f>
        <v>Los_Angeles</v>
      </c>
      <c r="C235" s="10">
        <v>328</v>
      </c>
      <c r="D235" s="11">
        <v>77000</v>
      </c>
      <c r="E235" s="11">
        <v>45000</v>
      </c>
      <c r="F235" s="11">
        <v>23000</v>
      </c>
      <c r="G235" s="11">
        <v>49000</v>
      </c>
      <c r="H235" s="12">
        <v>24000</v>
      </c>
    </row>
    <row r="236" spans="2:8" ht="15">
      <c r="B236" s="9" t="str">
        <f>VLOOKUP($B236,'[1]imisdata2009-10'!$A$2:$Q$914,7,FALSE)</f>
        <v>Los_Angeles</v>
      </c>
      <c r="C236" s="10"/>
      <c r="D236" s="11">
        <v>136000</v>
      </c>
      <c r="E236" s="11">
        <v>58000</v>
      </c>
      <c r="F236" s="11">
        <v>32000</v>
      </c>
      <c r="G236" s="11">
        <v>65000</v>
      </c>
      <c r="H236" s="12">
        <v>29000</v>
      </c>
    </row>
    <row r="237" spans="2:8" ht="15">
      <c r="B237" s="9" t="str">
        <f>VLOOKUP($B237,'[1]imisdata2009-10'!$A$2:$Q$914,7,FALSE)</f>
        <v>Los_Angeles</v>
      </c>
      <c r="C237" s="10">
        <v>2700</v>
      </c>
      <c r="D237" s="11">
        <v>130000</v>
      </c>
      <c r="E237" s="11">
        <v>60000</v>
      </c>
      <c r="F237" s="11">
        <v>30000</v>
      </c>
      <c r="G237" s="11">
        <v>60000</v>
      </c>
      <c r="H237" s="12">
        <v>30000</v>
      </c>
    </row>
    <row r="238" spans="2:8" ht="15">
      <c r="B238" s="9" t="str">
        <f>VLOOKUP($B238,'[1]imisdata2009-10'!$A$2:$Q$914,7,FALSE)</f>
        <v>Los_Angeles</v>
      </c>
      <c r="C238" s="10"/>
      <c r="D238" s="11">
        <v>113000</v>
      </c>
      <c r="E238" s="11">
        <v>67000</v>
      </c>
      <c r="F238" s="11">
        <v>35000</v>
      </c>
      <c r="G238" s="11"/>
      <c r="H238" s="12">
        <v>35000</v>
      </c>
    </row>
    <row r="239" spans="2:8" ht="15">
      <c r="B239" s="9" t="str">
        <f>VLOOKUP($B239,'[1]imisdata2009-10'!$A$2:$Q$914,7,FALSE)</f>
        <v>Los_Angeles</v>
      </c>
      <c r="C239" s="10"/>
      <c r="D239" s="11">
        <v>62000</v>
      </c>
      <c r="E239" s="11">
        <v>55300</v>
      </c>
      <c r="F239" s="11">
        <v>42000</v>
      </c>
      <c r="G239" s="11"/>
      <c r="H239" s="12"/>
    </row>
    <row r="240" spans="2:8" ht="15">
      <c r="B240" s="9" t="str">
        <f>VLOOKUP($B240,'[1]imisdata2009-10'!$A$2:$Q$914,7,FALSE)</f>
        <v>Los_Angeles</v>
      </c>
      <c r="C240" s="10">
        <v>470</v>
      </c>
      <c r="D240" s="11">
        <v>105000</v>
      </c>
      <c r="E240" s="11">
        <v>48000</v>
      </c>
      <c r="F240" s="11">
        <v>35000</v>
      </c>
      <c r="G240" s="11">
        <v>50000</v>
      </c>
      <c r="H240" s="12">
        <v>25000</v>
      </c>
    </row>
    <row r="241" spans="2:8" ht="15">
      <c r="B241" s="9" t="str">
        <f>VLOOKUP($B241,'[1]imisdata2009-10'!$A$2:$Q$914,7,FALSE)</f>
        <v>Los_Angeles</v>
      </c>
      <c r="C241" s="10">
        <v>360</v>
      </c>
      <c r="D241" s="11">
        <v>127308</v>
      </c>
      <c r="E241" s="11">
        <v>54237</v>
      </c>
      <c r="F241" s="11">
        <v>48949</v>
      </c>
      <c r="G241" s="11">
        <v>25200</v>
      </c>
      <c r="H241" s="12">
        <v>47243</v>
      </c>
    </row>
    <row r="242" spans="2:8" ht="15">
      <c r="B242" s="9" t="str">
        <f>VLOOKUP($B242,'[1]imisdata2009-10'!$A$2:$Q$914,7,FALSE)</f>
        <v>Los_Angeles</v>
      </c>
      <c r="C242" s="10"/>
      <c r="D242" s="11">
        <v>90000</v>
      </c>
      <c r="E242" s="11">
        <v>70000</v>
      </c>
      <c r="F242" s="11">
        <v>20000</v>
      </c>
      <c r="G242" s="11"/>
      <c r="H242" s="12"/>
    </row>
    <row r="243" spans="2:8" ht="15">
      <c r="B243" s="9" t="str">
        <f>VLOOKUP($B243,'[1]imisdata2009-10'!$A$2:$Q$914,7,FALSE)</f>
        <v>Los_Angeles</v>
      </c>
      <c r="C243" s="10"/>
      <c r="D243" s="11">
        <v>100000</v>
      </c>
      <c r="E243" s="11">
        <v>60000</v>
      </c>
      <c r="F243" s="11">
        <v>30000</v>
      </c>
      <c r="G243" s="11">
        <v>48000</v>
      </c>
      <c r="H243" s="12">
        <v>25000</v>
      </c>
    </row>
    <row r="244" spans="2:8" ht="15">
      <c r="B244" s="9" t="str">
        <f>VLOOKUP($B244,'[1]imisdata2009-10'!$A$2:$Q$914,7,FALSE)</f>
        <v>Los_Angeles</v>
      </c>
      <c r="C244" s="10">
        <v>315</v>
      </c>
      <c r="D244" s="11">
        <v>90000</v>
      </c>
      <c r="E244" s="11">
        <v>35000</v>
      </c>
      <c r="F244" s="11">
        <v>22000</v>
      </c>
      <c r="G244" s="11">
        <v>25000</v>
      </c>
      <c r="H244" s="12">
        <v>2100</v>
      </c>
    </row>
    <row r="245" spans="2:8" ht="15">
      <c r="B245" s="9" t="str">
        <f>VLOOKUP($B245,'[1]imisdata2009-10'!$A$2:$Q$914,7,FALSE)</f>
        <v>Los_Angeles</v>
      </c>
      <c r="C245" s="10">
        <v>65</v>
      </c>
      <c r="D245" s="11">
        <v>50000</v>
      </c>
      <c r="E245" s="11">
        <v>35000</v>
      </c>
      <c r="F245" s="11">
        <v>20000</v>
      </c>
      <c r="G245" s="11">
        <v>2000</v>
      </c>
      <c r="H245" s="12">
        <v>2000</v>
      </c>
    </row>
    <row r="246" spans="2:8" ht="15">
      <c r="B246" s="9" t="str">
        <f>VLOOKUP($B246,'[1]imisdata2009-10'!$A$2:$Q$914,7,FALSE)</f>
        <v>Los_Angeles</v>
      </c>
      <c r="C246" s="10"/>
      <c r="D246" s="11">
        <v>73000</v>
      </c>
      <c r="E246" s="11">
        <v>45000</v>
      </c>
      <c r="F246" s="11">
        <v>29000</v>
      </c>
      <c r="G246" s="11"/>
      <c r="H246" s="12">
        <v>7000</v>
      </c>
    </row>
    <row r="247" spans="2:8" ht="15">
      <c r="B247" s="9" t="str">
        <f>VLOOKUP($B247,'[1]imisdata2009-10'!$A$2:$Q$914,7,FALSE)</f>
        <v>Los_Angeles</v>
      </c>
      <c r="C247" s="10">
        <v>617</v>
      </c>
      <c r="D247" s="11">
        <v>140000</v>
      </c>
      <c r="E247" s="11">
        <v>60000</v>
      </c>
      <c r="F247" s="11">
        <v>38000</v>
      </c>
      <c r="G247" s="11"/>
      <c r="H247" s="12"/>
    </row>
    <row r="248" spans="2:8" ht="15">
      <c r="B248" s="9" t="str">
        <f>VLOOKUP($B248,'[1]imisdata2009-10'!$A$2:$Q$914,7,FALSE)</f>
        <v>Los_Angeles</v>
      </c>
      <c r="C248" s="10"/>
      <c r="D248" s="11">
        <v>129000</v>
      </c>
      <c r="E248" s="11">
        <v>60000</v>
      </c>
      <c r="F248" s="11">
        <v>25000</v>
      </c>
      <c r="G248" s="11">
        <v>45000</v>
      </c>
      <c r="H248" s="12">
        <v>20000</v>
      </c>
    </row>
    <row r="249" spans="2:8" ht="15">
      <c r="B249" s="9" t="str">
        <f>VLOOKUP($B249,'[1]imisdata2009-10'!$A$2:$Q$914,7,FALSE)</f>
        <v>Los_Angeles</v>
      </c>
      <c r="C249" s="10">
        <v>390</v>
      </c>
      <c r="D249" s="11">
        <v>93000</v>
      </c>
      <c r="E249" s="11">
        <v>43000</v>
      </c>
      <c r="F249" s="11">
        <v>30000</v>
      </c>
      <c r="G249" s="11">
        <v>30000</v>
      </c>
      <c r="H249" s="12">
        <v>24000</v>
      </c>
    </row>
    <row r="250" spans="2:8" ht="15">
      <c r="B250" s="9" t="str">
        <f>VLOOKUP($B250,'[1]imisdata2009-10'!$A$2:$Q$914,7,FALSE)</f>
        <v>Los_Angeles</v>
      </c>
      <c r="C250" s="10"/>
      <c r="D250" s="11">
        <v>85000</v>
      </c>
      <c r="E250" s="11">
        <v>50000</v>
      </c>
      <c r="F250" s="11">
        <v>28000</v>
      </c>
      <c r="G250" s="11"/>
      <c r="H250" s="12">
        <v>28000</v>
      </c>
    </row>
    <row r="251" spans="2:8" ht="15">
      <c r="B251" s="9" t="str">
        <f>VLOOKUP($B251,'[1]imisdata2009-10'!$A$2:$Q$914,7,FALSE)</f>
        <v>Los_Angeles</v>
      </c>
      <c r="C251" s="10"/>
      <c r="D251" s="11">
        <v>90000</v>
      </c>
      <c r="E251" s="11">
        <v>50000</v>
      </c>
      <c r="F251" s="11">
        <v>45000</v>
      </c>
      <c r="G251" s="11">
        <v>45000</v>
      </c>
      <c r="H251" s="12">
        <v>45000</v>
      </c>
    </row>
    <row r="252" spans="2:8" ht="15">
      <c r="B252" s="9" t="str">
        <f>VLOOKUP($B252,'[1]imisdata2009-10'!$A$2:$Q$914,7,FALSE)</f>
        <v>Los_Angeles</v>
      </c>
      <c r="C252" s="10">
        <v>350</v>
      </c>
      <c r="D252" s="11">
        <v>95000</v>
      </c>
      <c r="E252" s="11">
        <v>49000</v>
      </c>
      <c r="F252" s="11">
        <v>24000</v>
      </c>
      <c r="G252" s="11">
        <v>42000</v>
      </c>
      <c r="H252" s="12">
        <v>62000</v>
      </c>
    </row>
    <row r="253" spans="2:8" ht="15">
      <c r="B253" s="9" t="str">
        <f>VLOOKUP($B253,'[1]imisdata2009-10'!$A$2:$Q$914,7,FALSE)</f>
        <v>Los_Angeles</v>
      </c>
      <c r="C253" s="10"/>
      <c r="D253" s="11">
        <v>120000</v>
      </c>
      <c r="E253" s="11">
        <v>50000</v>
      </c>
      <c r="F253" s="11">
        <v>36000</v>
      </c>
      <c r="G253" s="11">
        <v>42000</v>
      </c>
      <c r="H253" s="12">
        <v>30000</v>
      </c>
    </row>
    <row r="254" spans="2:8" ht="15">
      <c r="B254" s="9" t="str">
        <f>VLOOKUP($B254,'[1]imisdata2009-10'!$A$2:$Q$914,7,FALSE)</f>
        <v>Los_Angeles</v>
      </c>
      <c r="C254" s="10">
        <v>400</v>
      </c>
      <c r="D254" s="11">
        <v>90000</v>
      </c>
      <c r="E254" s="11">
        <v>50000</v>
      </c>
      <c r="F254" s="11">
        <v>25000</v>
      </c>
      <c r="G254" s="11"/>
      <c r="H254" s="12">
        <v>20000</v>
      </c>
    </row>
    <row r="255" spans="2:8" ht="15">
      <c r="B255" s="9" t="str">
        <f>VLOOKUP($B255,'[1]imisdata2009-10'!$A$2:$Q$914,7,FALSE)</f>
        <v>Los_Angeles</v>
      </c>
      <c r="C255" s="10">
        <v>525</v>
      </c>
      <c r="D255" s="11">
        <v>80000</v>
      </c>
      <c r="E255" s="11">
        <v>44000</v>
      </c>
      <c r="F255" s="11">
        <v>26000</v>
      </c>
      <c r="G255" s="11"/>
      <c r="H255" s="12">
        <v>20000</v>
      </c>
    </row>
    <row r="256" spans="2:8" ht="15">
      <c r="B256" s="9" t="str">
        <f>VLOOKUP($B256,'[1]imisdata2009-10'!$A$2:$Q$914,7,FALSE)</f>
        <v>Los_Angeles</v>
      </c>
      <c r="C256" s="10"/>
      <c r="D256" s="11">
        <v>96000</v>
      </c>
      <c r="E256" s="11">
        <v>55000</v>
      </c>
      <c r="F256" s="11">
        <v>30000</v>
      </c>
      <c r="G256" s="11">
        <v>18000</v>
      </c>
      <c r="H256" s="12">
        <v>50000</v>
      </c>
    </row>
    <row r="257" spans="2:8" ht="15">
      <c r="B257" s="9" t="str">
        <f>VLOOKUP($B257,'[1]imisdata2009-10'!$A$2:$Q$914,7,FALSE)</f>
        <v>Los_Angeles</v>
      </c>
      <c r="C257" s="10">
        <v>600</v>
      </c>
      <c r="D257" s="11">
        <v>112000</v>
      </c>
      <c r="E257" s="11">
        <v>60000</v>
      </c>
      <c r="F257" s="11">
        <v>50000</v>
      </c>
      <c r="G257" s="11"/>
      <c r="H257" s="12">
        <v>30000</v>
      </c>
    </row>
    <row r="258" spans="2:8" ht="15">
      <c r="B258" s="9" t="str">
        <f>VLOOKUP($B258,'[1]imisdata2009-10'!$A$2:$Q$914,7,FALSE)</f>
        <v>Los_Angeles</v>
      </c>
      <c r="C258" s="10"/>
      <c r="D258" s="11">
        <v>120000</v>
      </c>
      <c r="E258" s="11">
        <v>55000</v>
      </c>
      <c r="F258" s="11">
        <v>35000</v>
      </c>
      <c r="G258" s="11">
        <v>60000</v>
      </c>
      <c r="H258" s="12">
        <v>30000</v>
      </c>
    </row>
    <row r="259" spans="2:8" ht="15">
      <c r="B259" s="9" t="str">
        <f>VLOOKUP($B259,'[1]imisdata2009-10'!$A$2:$Q$914,7,FALSE)</f>
        <v>Los_Angeles</v>
      </c>
      <c r="C259" s="10"/>
      <c r="D259" s="11">
        <v>88000</v>
      </c>
      <c r="E259" s="11">
        <v>48000</v>
      </c>
      <c r="F259" s="11">
        <v>36000</v>
      </c>
      <c r="G259" s="11"/>
      <c r="H259" s="12">
        <v>20000</v>
      </c>
    </row>
    <row r="260" spans="2:8" ht="15">
      <c r="B260" s="9" t="str">
        <f>VLOOKUP($B260,'[1]imisdata2009-10'!$A$2:$Q$914,7,FALSE)</f>
        <v>Los_Angeles</v>
      </c>
      <c r="C260" s="10"/>
      <c r="D260" s="11">
        <v>185000</v>
      </c>
      <c r="E260" s="11">
        <v>65000</v>
      </c>
      <c r="F260" s="11">
        <v>40000</v>
      </c>
      <c r="G260" s="11">
        <v>66000</v>
      </c>
      <c r="H260" s="12">
        <v>40000</v>
      </c>
    </row>
    <row r="261" spans="2:8" ht="15">
      <c r="B261" s="9" t="str">
        <f>VLOOKUP($B261,'[1]imisdata2009-10'!$A$2:$Q$914,7,FALSE)</f>
        <v>Los_Angeles</v>
      </c>
      <c r="C261" s="10"/>
      <c r="D261" s="11">
        <v>85000</v>
      </c>
      <c r="E261" s="11">
        <v>50000</v>
      </c>
      <c r="F261" s="11">
        <v>33000</v>
      </c>
      <c r="G261" s="11"/>
      <c r="H261" s="12"/>
    </row>
    <row r="262" spans="2:8" ht="15">
      <c r="B262" s="9" t="str">
        <f>VLOOKUP($B262,'[1]imisdata2009-10'!$A$2:$Q$914,7,FALSE)</f>
        <v>Los_Angeles</v>
      </c>
      <c r="C262" s="10">
        <v>1100</v>
      </c>
      <c r="D262" s="11">
        <v>125000</v>
      </c>
      <c r="E262" s="11">
        <v>75000</v>
      </c>
      <c r="F262" s="11">
        <v>50000</v>
      </c>
      <c r="G262" s="11">
        <v>60000</v>
      </c>
      <c r="H262" s="12">
        <v>40000</v>
      </c>
    </row>
    <row r="263" spans="2:8" ht="15">
      <c r="B263" s="9" t="str">
        <f>VLOOKUP($B263,'[1]imisdata2009-10'!$A$2:$Q$914,7,FALSE)</f>
        <v>Los_Angeles</v>
      </c>
      <c r="C263" s="10">
        <v>324</v>
      </c>
      <c r="D263" s="11">
        <v>80000</v>
      </c>
      <c r="E263" s="11">
        <v>50000</v>
      </c>
      <c r="F263" s="11">
        <v>34000</v>
      </c>
      <c r="G263" s="11"/>
      <c r="H263" s="12">
        <v>7000</v>
      </c>
    </row>
    <row r="264" spans="2:8" ht="15">
      <c r="B264" s="9" t="str">
        <f>VLOOKUP($B264,'[1]imisdata2009-10'!$A$2:$Q$914,7,FALSE)</f>
        <v>Los_Angeles</v>
      </c>
      <c r="C264" s="10"/>
      <c r="D264" s="11">
        <v>120000</v>
      </c>
      <c r="E264" s="11">
        <v>70000</v>
      </c>
      <c r="F264" s="11"/>
      <c r="G264" s="11"/>
      <c r="H264" s="12"/>
    </row>
    <row r="265" spans="2:8" ht="15">
      <c r="B265" s="9" t="str">
        <f>VLOOKUP($B265,'[1]imisdata2009-10'!$A$2:$Q$914,7,FALSE)</f>
        <v>Los_Angeles</v>
      </c>
      <c r="C265" s="10">
        <v>250</v>
      </c>
      <c r="D265" s="11">
        <v>100000</v>
      </c>
      <c r="E265" s="11">
        <v>50000</v>
      </c>
      <c r="F265" s="11">
        <v>30000</v>
      </c>
      <c r="G265" s="11"/>
      <c r="H265" s="12">
        <v>17000</v>
      </c>
    </row>
    <row r="266" spans="2:8" ht="15">
      <c r="B266" s="9" t="str">
        <f>VLOOKUP($B266,'[1]imisdata2009-10'!$A$2:$Q$914,7,FALSE)</f>
        <v>Los_Angeles</v>
      </c>
      <c r="C266" s="10"/>
      <c r="D266" s="11">
        <v>100000</v>
      </c>
      <c r="E266" s="11">
        <v>60000</v>
      </c>
      <c r="F266" s="11">
        <v>30000</v>
      </c>
      <c r="G266" s="11">
        <v>48000</v>
      </c>
      <c r="H266" s="12">
        <v>25000</v>
      </c>
    </row>
    <row r="267" spans="2:8" ht="15">
      <c r="B267" s="9" t="str">
        <f>VLOOKUP($B267,'[1]imisdata2009-10'!$A$2:$Q$914,7,FALSE)</f>
        <v>Los_Angeles</v>
      </c>
      <c r="C267" s="10">
        <v>630</v>
      </c>
      <c r="D267" s="11">
        <v>98000</v>
      </c>
      <c r="E267" s="11">
        <v>50000</v>
      </c>
      <c r="F267" s="11">
        <v>37000</v>
      </c>
      <c r="G267" s="11">
        <v>40000</v>
      </c>
      <c r="H267" s="12">
        <v>32000</v>
      </c>
    </row>
    <row r="268" spans="2:8" ht="15">
      <c r="B268" s="9" t="str">
        <f>VLOOKUP($B268,'[1]imisdata2009-10'!$A$2:$Q$914,7,FALSE)</f>
        <v>Los_Angeles</v>
      </c>
      <c r="C268" s="10"/>
      <c r="D268" s="11">
        <v>100000</v>
      </c>
      <c r="E268" s="11">
        <v>60000</v>
      </c>
      <c r="F268" s="11">
        <v>35000</v>
      </c>
      <c r="G268" s="11">
        <v>45000</v>
      </c>
      <c r="H268" s="12">
        <v>25000</v>
      </c>
    </row>
    <row r="269" spans="2:8" ht="15">
      <c r="B269" s="9" t="str">
        <f>VLOOKUP($B269,'[1]imisdata2009-10'!$A$2:$Q$914,7,FALSE)</f>
        <v>Los_Angeles</v>
      </c>
      <c r="C269" s="10">
        <v>950</v>
      </c>
      <c r="D269" s="11">
        <v>120000</v>
      </c>
      <c r="E269" s="11">
        <v>71000</v>
      </c>
      <c r="F269" s="11">
        <v>34000</v>
      </c>
      <c r="G269" s="11"/>
      <c r="H269" s="12">
        <v>33000</v>
      </c>
    </row>
    <row r="270" spans="2:8" ht="15">
      <c r="B270" s="9" t="str">
        <f>VLOOKUP($B270,'[1]imisdata2009-10'!$A$2:$Q$914,7,FALSE)</f>
        <v>Los_Angeles</v>
      </c>
      <c r="C270" s="10"/>
      <c r="D270" s="11">
        <v>132000</v>
      </c>
      <c r="E270" s="11">
        <v>43000</v>
      </c>
      <c r="F270" s="11">
        <v>42000</v>
      </c>
      <c r="G270" s="11">
        <v>46000</v>
      </c>
      <c r="H270" s="12">
        <v>35000</v>
      </c>
    </row>
    <row r="271" spans="2:8" ht="15">
      <c r="B271" s="9" t="str">
        <f>VLOOKUP($B271,'[1]imisdata2009-10'!$A$2:$Q$914,7,FALSE)</f>
        <v>Los_Angeles</v>
      </c>
      <c r="C271" s="10">
        <v>336</v>
      </c>
      <c r="D271" s="11">
        <v>75000</v>
      </c>
      <c r="E271" s="11">
        <v>41500</v>
      </c>
      <c r="F271" s="11">
        <v>28000</v>
      </c>
      <c r="G271" s="11"/>
      <c r="H271" s="12">
        <v>10000</v>
      </c>
    </row>
    <row r="272" spans="2:8" ht="15">
      <c r="B272" s="9" t="str">
        <f>VLOOKUP($B272,'[1]imisdata2009-10'!$A$2:$Q$914,7,FALSE)</f>
        <v>Los_Angeles</v>
      </c>
      <c r="C272" s="10"/>
      <c r="D272" s="11">
        <v>90000</v>
      </c>
      <c r="E272" s="11">
        <v>48000</v>
      </c>
      <c r="F272" s="11">
        <v>31000</v>
      </c>
      <c r="G272" s="11"/>
      <c r="H272" s="12"/>
    </row>
    <row r="273" spans="2:8" ht="15">
      <c r="B273" s="9" t="str">
        <f>VLOOKUP($B273,'[1]imisdata2009-10'!$A$2:$Q$914,7,FALSE)</f>
        <v>Los_Angeles</v>
      </c>
      <c r="C273" s="10"/>
      <c r="D273" s="11">
        <v>70000</v>
      </c>
      <c r="E273" s="11">
        <v>55000</v>
      </c>
      <c r="F273" s="11"/>
      <c r="G273" s="11">
        <v>6000</v>
      </c>
      <c r="H273" s="12">
        <v>12000</v>
      </c>
    </row>
    <row r="274" spans="2:8" ht="15">
      <c r="B274" s="9" t="str">
        <f>VLOOKUP($B274,'[1]imisdata2009-10'!$A$2:$Q$914,7,FALSE)</f>
        <v>Los_Angeles</v>
      </c>
      <c r="C274" s="10"/>
      <c r="D274" s="11">
        <v>92962</v>
      </c>
      <c r="E274" s="11">
        <v>57472</v>
      </c>
      <c r="F274" s="11">
        <v>25258</v>
      </c>
      <c r="G274" s="11">
        <v>21506</v>
      </c>
      <c r="H274" s="12">
        <v>212506</v>
      </c>
    </row>
    <row r="275" spans="2:8" ht="15">
      <c r="B275" s="9" t="str">
        <f>VLOOKUP($B275,'[1]imisdata2009-10'!$A$2:$Q$914,7,FALSE)</f>
        <v>Los_Angeles</v>
      </c>
      <c r="C275" s="10"/>
      <c r="D275" s="11">
        <v>92962</v>
      </c>
      <c r="E275" s="11">
        <v>57472</v>
      </c>
      <c r="F275" s="11">
        <v>25258</v>
      </c>
      <c r="G275" s="11">
        <v>21506</v>
      </c>
      <c r="H275" s="12">
        <v>21506</v>
      </c>
    </row>
    <row r="276" spans="2:8" ht="15">
      <c r="B276" s="9" t="str">
        <f>VLOOKUP($B276,'[1]imisdata2009-10'!$A$2:$Q$914,7,FALSE)</f>
        <v>Los_Angeles</v>
      </c>
      <c r="C276" s="10">
        <v>500</v>
      </c>
      <c r="D276" s="11">
        <v>100000</v>
      </c>
      <c r="E276" s="11">
        <v>45000</v>
      </c>
      <c r="F276" s="11">
        <v>35000</v>
      </c>
      <c r="G276" s="11">
        <v>30000</v>
      </c>
      <c r="H276" s="12">
        <v>30000</v>
      </c>
    </row>
    <row r="277" spans="2:8" ht="15">
      <c r="B277" s="9" t="str">
        <f>VLOOKUP($B277,'[1]imisdata2009-10'!$A$2:$Q$914,7,FALSE)</f>
        <v>Los_Angeles</v>
      </c>
      <c r="C277" s="10"/>
      <c r="D277" s="11">
        <v>92962</v>
      </c>
      <c r="E277" s="11">
        <v>57472</v>
      </c>
      <c r="F277" s="11">
        <v>25258</v>
      </c>
      <c r="G277" s="11">
        <v>21506</v>
      </c>
      <c r="H277" s="12">
        <v>21506</v>
      </c>
    </row>
    <row r="278" spans="2:8" ht="15">
      <c r="B278" s="9" t="str">
        <f>VLOOKUP($B278,'[1]imisdata2009-10'!$A$2:$Q$914,7,FALSE)</f>
        <v>Los_Angeles</v>
      </c>
      <c r="C278" s="10">
        <v>265</v>
      </c>
      <c r="D278" s="11">
        <v>82637</v>
      </c>
      <c r="E278" s="11">
        <v>50000</v>
      </c>
      <c r="F278" s="11">
        <v>30200</v>
      </c>
      <c r="G278" s="11"/>
      <c r="H278" s="12">
        <v>10000</v>
      </c>
    </row>
    <row r="279" spans="2:8" ht="15">
      <c r="B279" s="9" t="str">
        <f>VLOOKUP($B279,'[1]imisdata2009-10'!$A$2:$Q$914,7,FALSE)</f>
        <v>Los_Angeles</v>
      </c>
      <c r="C279" s="10"/>
      <c r="D279" s="11">
        <v>42000</v>
      </c>
      <c r="E279" s="11">
        <v>60000</v>
      </c>
      <c r="F279" s="11">
        <v>23000</v>
      </c>
      <c r="G279" s="11">
        <v>10000</v>
      </c>
      <c r="H279" s="12">
        <v>10000</v>
      </c>
    </row>
    <row r="280" spans="2:8" ht="15">
      <c r="B280" s="9" t="str">
        <f>VLOOKUP($B280,'[1]imisdata2009-10'!$A$2:$Q$914,7,FALSE)</f>
        <v>Los_Angeles</v>
      </c>
      <c r="C280" s="10">
        <v>485</v>
      </c>
      <c r="D280" s="11">
        <v>85000</v>
      </c>
      <c r="E280" s="11">
        <v>50000</v>
      </c>
      <c r="F280" s="11">
        <v>30000</v>
      </c>
      <c r="G280" s="11">
        <v>30000</v>
      </c>
      <c r="H280" s="12">
        <v>30000</v>
      </c>
    </row>
    <row r="281" spans="2:8" ht="15">
      <c r="B281" s="9" t="str">
        <f>VLOOKUP($B281,'[1]imisdata2009-10'!$A$2:$Q$914,7,FALSE)</f>
        <v>Los_Angeles</v>
      </c>
      <c r="C281" s="10"/>
      <c r="D281" s="11">
        <v>87000</v>
      </c>
      <c r="E281" s="11">
        <v>49000</v>
      </c>
      <c r="F281" s="11">
        <v>28000</v>
      </c>
      <c r="G281" s="11"/>
      <c r="H281" s="12"/>
    </row>
    <row r="282" spans="2:8" ht="15">
      <c r="B282" s="9" t="str">
        <f>VLOOKUP($B282,'[1]imisdata2009-10'!$A$2:$Q$914,7,FALSE)</f>
        <v>Los_Angeles</v>
      </c>
      <c r="C282" s="10"/>
      <c r="D282" s="11">
        <v>82343</v>
      </c>
      <c r="E282" s="11">
        <v>47537</v>
      </c>
      <c r="F282" s="11">
        <v>40658</v>
      </c>
      <c r="G282" s="11">
        <v>66651</v>
      </c>
      <c r="H282" s="12">
        <v>24960</v>
      </c>
    </row>
    <row r="283" spans="2:8" ht="15">
      <c r="B283" s="9" t="str">
        <f>VLOOKUP($B283,'[1]imisdata2009-10'!$A$2:$Q$914,7,FALSE)</f>
        <v>Los_Angeles</v>
      </c>
      <c r="C283" s="10">
        <v>352</v>
      </c>
      <c r="D283" s="11">
        <v>82400</v>
      </c>
      <c r="E283" s="11">
        <v>47081</v>
      </c>
      <c r="F283" s="11">
        <v>43745</v>
      </c>
      <c r="G283" s="11"/>
      <c r="H283" s="12">
        <v>10000</v>
      </c>
    </row>
    <row r="284" spans="2:8" ht="15">
      <c r="B284" s="9" t="str">
        <f>VLOOKUP($B284,'[1]imisdata2009-10'!$A$2:$Q$914,7,FALSE)</f>
        <v>Los_Angeles</v>
      </c>
      <c r="C284" s="10">
        <v>550</v>
      </c>
      <c r="D284" s="11">
        <v>100000</v>
      </c>
      <c r="E284" s="11">
        <v>45000</v>
      </c>
      <c r="F284" s="11">
        <v>35000</v>
      </c>
      <c r="G284" s="11">
        <v>30000</v>
      </c>
      <c r="H284" s="12">
        <v>30000</v>
      </c>
    </row>
    <row r="285" spans="2:8" ht="15">
      <c r="B285" s="9" t="str">
        <f>VLOOKUP($B285,'[1]imisdata2009-10'!$A$2:$Q$914,7,FALSE)</f>
        <v>Los_Angeles</v>
      </c>
      <c r="C285" s="10">
        <v>420</v>
      </c>
      <c r="D285" s="11">
        <v>90000</v>
      </c>
      <c r="E285" s="11">
        <v>45000</v>
      </c>
      <c r="F285" s="11">
        <v>35000</v>
      </c>
      <c r="G285" s="11">
        <v>30000</v>
      </c>
      <c r="H285" s="12">
        <v>30000</v>
      </c>
    </row>
    <row r="286" spans="2:8" ht="15">
      <c r="B286" s="9" t="str">
        <f>VLOOKUP($B286,'[1]imisdata2009-10'!$A$2:$Q$914,7,FALSE)</f>
        <v>Los_Angeles</v>
      </c>
      <c r="C286" s="10">
        <v>510</v>
      </c>
      <c r="D286" s="11">
        <v>100000</v>
      </c>
      <c r="E286" s="11">
        <v>45000</v>
      </c>
      <c r="F286" s="11">
        <v>35000</v>
      </c>
      <c r="G286" s="11">
        <v>30000</v>
      </c>
      <c r="H286" s="12">
        <v>30000</v>
      </c>
    </row>
    <row r="287" spans="2:8" ht="15">
      <c r="B287" s="9" t="str">
        <f>VLOOKUP($B287,'[1]imisdata2009-10'!$A$2:$Q$914,7,FALSE)</f>
        <v>Los_Angeles</v>
      </c>
      <c r="C287" s="10">
        <v>466</v>
      </c>
      <c r="D287" s="11">
        <v>80000</v>
      </c>
      <c r="E287" s="11">
        <v>51880</v>
      </c>
      <c r="F287" s="11">
        <v>32404</v>
      </c>
      <c r="G287" s="11"/>
      <c r="H287" s="12">
        <v>10000</v>
      </c>
    </row>
    <row r="288" spans="2:8" ht="15">
      <c r="B288" s="9" t="str">
        <f>VLOOKUP($B288,'[1]imisdata2009-10'!$A$2:$Q$914,7,FALSE)</f>
        <v>Los_Angeles</v>
      </c>
      <c r="C288" s="10"/>
      <c r="D288" s="11">
        <v>95000</v>
      </c>
      <c r="E288" s="11">
        <v>53000</v>
      </c>
      <c r="F288" s="11"/>
      <c r="G288" s="11"/>
      <c r="H288" s="12"/>
    </row>
    <row r="289" spans="2:8" ht="15">
      <c r="B289" s="9" t="str">
        <f>VLOOKUP($B289,'[1]imisdata2009-10'!$A$2:$Q$914,7,FALSE)</f>
        <v>Los_Angeles</v>
      </c>
      <c r="C289" s="10">
        <v>375</v>
      </c>
      <c r="D289" s="11">
        <v>85000</v>
      </c>
      <c r="E289" s="11">
        <v>50000</v>
      </c>
      <c r="F289" s="11">
        <v>35000</v>
      </c>
      <c r="G289" s="11"/>
      <c r="H289" s="12">
        <v>30000</v>
      </c>
    </row>
    <row r="290" spans="2:8" ht="15">
      <c r="B290" s="9" t="str">
        <f>VLOOKUP($B290,'[1]imisdata2009-10'!$A$2:$Q$914,7,FALSE)</f>
        <v>Los_Angeles</v>
      </c>
      <c r="C290" s="10">
        <v>280</v>
      </c>
      <c r="D290" s="11">
        <v>90000</v>
      </c>
      <c r="E290" s="11">
        <v>52000</v>
      </c>
      <c r="F290" s="11">
        <v>40000</v>
      </c>
      <c r="G290" s="11">
        <v>15000</v>
      </c>
      <c r="H290" s="12">
        <v>25000</v>
      </c>
    </row>
    <row r="291" spans="2:8" ht="15">
      <c r="B291" s="9" t="str">
        <f>VLOOKUP($B291,'[1]imisdata2009-10'!$A$2:$Q$914,7,FALSE)</f>
        <v>Los_Angeles</v>
      </c>
      <c r="C291" s="10">
        <v>380</v>
      </c>
      <c r="D291" s="11">
        <v>90000</v>
      </c>
      <c r="E291" s="11">
        <v>52000</v>
      </c>
      <c r="F291" s="11">
        <v>40000</v>
      </c>
      <c r="G291" s="11">
        <v>15000</v>
      </c>
      <c r="H291" s="12">
        <v>25000</v>
      </c>
    </row>
    <row r="292" spans="2:8" ht="15">
      <c r="B292" s="9" t="str">
        <f>VLOOKUP($B292,'[1]imisdata2009-10'!$A$2:$Q$914,7,FALSE)</f>
        <v>Los_Angeles</v>
      </c>
      <c r="C292" s="10">
        <v>80</v>
      </c>
      <c r="D292" s="11">
        <v>50000</v>
      </c>
      <c r="E292" s="11">
        <v>40000</v>
      </c>
      <c r="F292" s="11"/>
      <c r="G292" s="11"/>
      <c r="H292" s="12"/>
    </row>
    <row r="293" spans="2:8" ht="15">
      <c r="B293" s="9" t="str">
        <f>VLOOKUP($B293,'[1]imisdata2009-10'!$A$2:$Q$914,7,FALSE)</f>
        <v>Los_Angeles</v>
      </c>
      <c r="C293" s="10">
        <v>345</v>
      </c>
      <c r="D293" s="11">
        <v>80000</v>
      </c>
      <c r="E293" s="11">
        <v>50000</v>
      </c>
      <c r="F293" s="11">
        <v>50000</v>
      </c>
      <c r="G293" s="11"/>
      <c r="H293" s="12"/>
    </row>
    <row r="294" spans="2:8" ht="15">
      <c r="B294" s="9" t="str">
        <f>VLOOKUP($B294,'[1]imisdata2009-10'!$A$2:$Q$914,7,FALSE)</f>
        <v>Los_Angeles</v>
      </c>
      <c r="C294" s="10">
        <v>520</v>
      </c>
      <c r="D294" s="11">
        <v>95000</v>
      </c>
      <c r="E294" s="11">
        <v>51000</v>
      </c>
      <c r="F294" s="11">
        <v>30000</v>
      </c>
      <c r="G294" s="11"/>
      <c r="H294" s="12">
        <v>28000</v>
      </c>
    </row>
    <row r="295" spans="2:8" ht="15">
      <c r="B295" s="9" t="str">
        <f>VLOOKUP($B295,'[1]imisdata2009-10'!$A$2:$Q$914,7,FALSE)</f>
        <v>Los_Angeles</v>
      </c>
      <c r="C295" s="10">
        <v>525</v>
      </c>
      <c r="D295" s="11">
        <v>90000</v>
      </c>
      <c r="E295" s="11">
        <v>45000</v>
      </c>
      <c r="F295" s="11">
        <v>35000</v>
      </c>
      <c r="G295" s="11"/>
      <c r="H295" s="12"/>
    </row>
    <row r="296" spans="2:8" ht="15">
      <c r="B296" s="9" t="str">
        <f>VLOOKUP($B296,'[1]imisdata2009-10'!$A$2:$Q$914,7,FALSE)</f>
        <v>Los_Angeles</v>
      </c>
      <c r="C296" s="10"/>
      <c r="D296" s="11">
        <v>90000</v>
      </c>
      <c r="E296" s="11">
        <v>70000</v>
      </c>
      <c r="F296" s="11">
        <v>20000</v>
      </c>
      <c r="G296" s="11"/>
      <c r="H296" s="12"/>
    </row>
    <row r="297" spans="2:8" ht="15">
      <c r="B297" s="9" t="str">
        <f>VLOOKUP($B297,'[1]imisdata2009-10'!$A$2:$Q$914,7,FALSE)</f>
        <v>Los_Angeles</v>
      </c>
      <c r="C297" s="10">
        <v>315</v>
      </c>
      <c r="D297" s="11">
        <v>86900</v>
      </c>
      <c r="E297" s="11">
        <v>43700</v>
      </c>
      <c r="F297" s="11"/>
      <c r="G297" s="11"/>
      <c r="H297" s="12"/>
    </row>
    <row r="298" spans="2:8" ht="15">
      <c r="B298" s="9" t="str">
        <f>VLOOKUP($B298,'[1]imisdata2009-10'!$A$2:$Q$914,7,FALSE)</f>
        <v>Los_Angeles</v>
      </c>
      <c r="C298" s="10">
        <v>280</v>
      </c>
      <c r="D298" s="11">
        <v>80000</v>
      </c>
      <c r="E298" s="11">
        <v>50000</v>
      </c>
      <c r="F298" s="11">
        <v>30000</v>
      </c>
      <c r="G298" s="11">
        <v>30000</v>
      </c>
      <c r="H298" s="12"/>
    </row>
    <row r="299" spans="2:8" ht="15">
      <c r="B299" s="9" t="str">
        <f>VLOOKUP($B299,'[1]imisdata2009-10'!$A$2:$Q$914,7,FALSE)</f>
        <v>Los_Angeles</v>
      </c>
      <c r="C299" s="10">
        <v>420</v>
      </c>
      <c r="D299" s="11">
        <v>90000</v>
      </c>
      <c r="E299" s="11">
        <v>45000</v>
      </c>
      <c r="F299" s="11">
        <v>35000</v>
      </c>
      <c r="G299" s="11">
        <v>30000</v>
      </c>
      <c r="H299" s="12">
        <v>30000</v>
      </c>
    </row>
    <row r="300" spans="2:8" ht="15">
      <c r="B300" s="9" t="str">
        <f>VLOOKUP($B300,'[1]imisdata2009-10'!$A$2:$Q$914,7,FALSE)</f>
        <v>Los_Angeles</v>
      </c>
      <c r="C300" s="10">
        <v>320</v>
      </c>
      <c r="D300" s="11">
        <v>90000</v>
      </c>
      <c r="E300" s="11">
        <v>45000</v>
      </c>
      <c r="F300" s="11">
        <v>35000</v>
      </c>
      <c r="G300" s="11"/>
      <c r="H300" s="12">
        <v>25000</v>
      </c>
    </row>
    <row r="301" spans="2:8" ht="15">
      <c r="B301" s="9" t="str">
        <f>VLOOKUP($B301,'[1]imisdata2009-10'!$A$2:$Q$914,7,FALSE)</f>
        <v>Los_Angeles</v>
      </c>
      <c r="C301" s="10">
        <v>264</v>
      </c>
      <c r="D301" s="11">
        <v>71000</v>
      </c>
      <c r="E301" s="11">
        <v>45815</v>
      </c>
      <c r="F301" s="11">
        <v>25411</v>
      </c>
      <c r="G301" s="11"/>
      <c r="H301" s="12">
        <v>13500</v>
      </c>
    </row>
    <row r="302" spans="2:8" ht="15">
      <c r="B302" s="9" t="str">
        <f>VLOOKUP($B302,'[1]imisdata2009-10'!$A$2:$Q$914,7,FALSE)</f>
        <v>Los_Angeles</v>
      </c>
      <c r="C302" s="10">
        <v>330</v>
      </c>
      <c r="D302" s="11">
        <v>86005</v>
      </c>
      <c r="E302" s="11">
        <v>53110</v>
      </c>
      <c r="F302" s="11">
        <v>30720</v>
      </c>
      <c r="G302" s="11"/>
      <c r="H302" s="12">
        <v>15424</v>
      </c>
    </row>
    <row r="303" spans="2:8" ht="15">
      <c r="B303" s="9" t="str">
        <f>VLOOKUP($B303,'[1]imisdata2009-10'!$A$2:$Q$914,7,FALSE)</f>
        <v>Los_Angeles</v>
      </c>
      <c r="C303" s="10"/>
      <c r="D303" s="11">
        <v>92962</v>
      </c>
      <c r="E303" s="11">
        <v>57472</v>
      </c>
      <c r="F303" s="11">
        <v>25258</v>
      </c>
      <c r="G303" s="11">
        <v>21506</v>
      </c>
      <c r="H303" s="12">
        <v>21506</v>
      </c>
    </row>
    <row r="304" spans="2:8" ht="15">
      <c r="B304" s="9" t="str">
        <f>VLOOKUP($B304,'[1]imisdata2009-10'!$A$2:$Q$914,7,FALSE)</f>
        <v>Los_Angeles</v>
      </c>
      <c r="C304" s="10"/>
      <c r="D304" s="11">
        <v>92962</v>
      </c>
      <c r="E304" s="11">
        <v>57472</v>
      </c>
      <c r="F304" s="11">
        <v>25258</v>
      </c>
      <c r="G304" s="11">
        <v>21506</v>
      </c>
      <c r="H304" s="12">
        <v>21506</v>
      </c>
    </row>
    <row r="305" spans="2:8" ht="15">
      <c r="B305" s="9" t="str">
        <f>VLOOKUP($B305,'[1]imisdata2009-10'!$A$2:$Q$914,7,FALSE)</f>
        <v>Los_Angeles</v>
      </c>
      <c r="C305" s="10"/>
      <c r="D305" s="11">
        <v>92962</v>
      </c>
      <c r="E305" s="11">
        <v>57472</v>
      </c>
      <c r="F305" s="11">
        <v>25258</v>
      </c>
      <c r="G305" s="11">
        <v>21506</v>
      </c>
      <c r="H305" s="12">
        <v>21506</v>
      </c>
    </row>
    <row r="306" spans="2:8" ht="15">
      <c r="B306" s="9" t="str">
        <f>VLOOKUP($B306,'[1]imisdata2009-10'!$A$2:$Q$914,7,FALSE)</f>
        <v>Los_Angeles</v>
      </c>
      <c r="C306" s="10"/>
      <c r="D306" s="11">
        <v>92962</v>
      </c>
      <c r="E306" s="11">
        <v>57472</v>
      </c>
      <c r="F306" s="11">
        <v>25258</v>
      </c>
      <c r="G306" s="11">
        <v>21506</v>
      </c>
      <c r="H306" s="12">
        <v>21506</v>
      </c>
    </row>
    <row r="307" spans="2:8" ht="15">
      <c r="B307" s="9" t="str">
        <f>VLOOKUP($B307,'[1]imisdata2009-10'!$A$2:$Q$914,7,FALSE)</f>
        <v>Los_Angeles</v>
      </c>
      <c r="C307" s="10">
        <v>632</v>
      </c>
      <c r="D307" s="11">
        <v>90000</v>
      </c>
      <c r="E307" s="11">
        <v>51134</v>
      </c>
      <c r="F307" s="11">
        <v>42586</v>
      </c>
      <c r="G307" s="11"/>
      <c r="H307" s="12">
        <v>27456</v>
      </c>
    </row>
    <row r="308" spans="2:8" ht="15">
      <c r="B308" s="9" t="str">
        <f>VLOOKUP($B308,'[1]imisdata2009-10'!$A$2:$Q$914,7,FALSE)</f>
        <v>Los_Angeles</v>
      </c>
      <c r="C308" s="10">
        <v>420</v>
      </c>
      <c r="D308" s="11">
        <v>100000</v>
      </c>
      <c r="E308" s="11">
        <v>45000</v>
      </c>
      <c r="F308" s="11">
        <v>35000</v>
      </c>
      <c r="G308" s="11">
        <v>30000</v>
      </c>
      <c r="H308" s="12">
        <v>30000</v>
      </c>
    </row>
    <row r="309" spans="2:8" ht="15">
      <c r="B309" s="9" t="str">
        <f>VLOOKUP($B309,'[1]imisdata2009-10'!$A$2:$Q$914,7,FALSE)</f>
        <v>Los_Angeles</v>
      </c>
      <c r="C309" s="10">
        <v>550</v>
      </c>
      <c r="D309" s="11">
        <v>100000</v>
      </c>
      <c r="E309" s="11">
        <v>45000</v>
      </c>
      <c r="F309" s="11">
        <v>35000</v>
      </c>
      <c r="G309" s="11">
        <v>30000</v>
      </c>
      <c r="H309" s="12">
        <v>30000</v>
      </c>
    </row>
    <row r="310" spans="2:8" ht="15">
      <c r="B310" s="9" t="str">
        <f>VLOOKUP($B310,'[1]imisdata2009-10'!$A$2:$Q$914,7,FALSE)</f>
        <v>Los_Angeles</v>
      </c>
      <c r="C310" s="10">
        <v>469</v>
      </c>
      <c r="D310" s="11">
        <v>100000</v>
      </c>
      <c r="E310" s="11">
        <v>45000</v>
      </c>
      <c r="F310" s="11">
        <v>35000</v>
      </c>
      <c r="G310" s="11">
        <v>30000</v>
      </c>
      <c r="H310" s="12">
        <v>30000</v>
      </c>
    </row>
    <row r="311" spans="2:8" ht="15">
      <c r="B311" s="9" t="str">
        <f>VLOOKUP($B311,'[1]imisdata2009-10'!$A$2:$Q$914,7,FALSE)</f>
        <v>Los_Angeles</v>
      </c>
      <c r="C311" s="10"/>
      <c r="D311" s="11">
        <v>95000</v>
      </c>
      <c r="E311" s="11">
        <v>52000</v>
      </c>
      <c r="F311" s="11">
        <v>38000</v>
      </c>
      <c r="G311" s="11"/>
      <c r="H311" s="12">
        <v>30000</v>
      </c>
    </row>
    <row r="312" spans="2:8" ht="15">
      <c r="B312" s="9" t="str">
        <f>VLOOKUP($B312,'[1]imisdata2009-10'!$A$2:$Q$914,7,FALSE)</f>
        <v>Los_Angeles</v>
      </c>
      <c r="C312" s="10">
        <v>4587</v>
      </c>
      <c r="D312" s="11">
        <v>80000</v>
      </c>
      <c r="E312" s="11">
        <v>36000</v>
      </c>
      <c r="F312" s="11">
        <v>40000</v>
      </c>
      <c r="G312" s="11">
        <v>38000</v>
      </c>
      <c r="H312" s="12">
        <v>38000</v>
      </c>
    </row>
    <row r="313" spans="2:8" ht="15">
      <c r="B313" s="9" t="str">
        <f>VLOOKUP($B313,'[1]imisdata2009-10'!$A$2:$Q$914,7,FALSE)</f>
        <v>Los_Angeles</v>
      </c>
      <c r="C313" s="10">
        <v>312</v>
      </c>
      <c r="D313" s="11">
        <v>85000</v>
      </c>
      <c r="E313" s="11">
        <v>50000</v>
      </c>
      <c r="F313" s="11">
        <v>25000</v>
      </c>
      <c r="G313" s="11"/>
      <c r="H313" s="12"/>
    </row>
    <row r="314" spans="2:8" ht="15">
      <c r="B314" s="9" t="str">
        <f>VLOOKUP($B314,'[1]imisdata2009-10'!$A$2:$Q$914,7,FALSE)</f>
        <v>Los_Angeles</v>
      </c>
      <c r="C314" s="10">
        <v>240</v>
      </c>
      <c r="D314" s="11">
        <v>100000</v>
      </c>
      <c r="E314" s="11">
        <v>45000</v>
      </c>
      <c r="F314" s="11">
        <v>36000</v>
      </c>
      <c r="G314" s="11">
        <v>30000</v>
      </c>
      <c r="H314" s="12">
        <v>18000</v>
      </c>
    </row>
    <row r="315" spans="2:8" ht="15">
      <c r="B315" s="9" t="str">
        <f>VLOOKUP($B315,'[1]imisdata2009-10'!$A$2:$Q$914,7,FALSE)</f>
        <v>Los_Angeles</v>
      </c>
      <c r="C315" s="10">
        <v>100</v>
      </c>
      <c r="D315" s="11">
        <v>85000</v>
      </c>
      <c r="E315" s="11">
        <v>55000</v>
      </c>
      <c r="F315" s="11">
        <v>30000</v>
      </c>
      <c r="G315" s="11"/>
      <c r="H315" s="12"/>
    </row>
    <row r="316" spans="2:8" ht="15">
      <c r="B316" s="9" t="str">
        <f>VLOOKUP($B316,'[1]imisdata2009-10'!$A$2:$Q$914,7,FALSE)</f>
        <v>Los_Angeles</v>
      </c>
      <c r="C316" s="10">
        <v>350</v>
      </c>
      <c r="D316" s="11">
        <v>75000</v>
      </c>
      <c r="E316" s="11">
        <v>45000</v>
      </c>
      <c r="F316" s="11">
        <v>28000</v>
      </c>
      <c r="G316" s="11"/>
      <c r="H316" s="12"/>
    </row>
    <row r="317" spans="2:8" ht="15">
      <c r="B317" s="9" t="str">
        <f>VLOOKUP($B317,'[1]imisdata2009-10'!$A$2:$Q$914,7,FALSE)</f>
        <v>Los_Angeles</v>
      </c>
      <c r="C317" s="10">
        <v>425</v>
      </c>
      <c r="D317" s="11">
        <v>90000</v>
      </c>
      <c r="E317" s="11">
        <v>45000</v>
      </c>
      <c r="F317" s="11">
        <v>35000</v>
      </c>
      <c r="G317" s="11">
        <v>30000</v>
      </c>
      <c r="H317" s="12">
        <v>30000</v>
      </c>
    </row>
    <row r="318" spans="2:8" ht="15">
      <c r="B318" s="9" t="str">
        <f>VLOOKUP($B318,'[1]imisdata2009-10'!$A$2:$Q$914,7,FALSE)</f>
        <v>Los_Angeles</v>
      </c>
      <c r="C318" s="10">
        <v>437</v>
      </c>
      <c r="D318" s="11">
        <v>100000</v>
      </c>
      <c r="E318" s="11">
        <v>45000</v>
      </c>
      <c r="F318" s="11">
        <v>35000</v>
      </c>
      <c r="G318" s="11">
        <v>30000</v>
      </c>
      <c r="H318" s="12">
        <v>30000</v>
      </c>
    </row>
    <row r="319" spans="2:8" ht="15">
      <c r="B319" s="9" t="str">
        <f>VLOOKUP($B319,'[1]imisdata2009-10'!$A$2:$Q$914,7,FALSE)</f>
        <v>Los_Angeles</v>
      </c>
      <c r="C319" s="10">
        <v>380</v>
      </c>
      <c r="D319" s="11">
        <v>100000</v>
      </c>
      <c r="E319" s="11">
        <v>45000</v>
      </c>
      <c r="F319" s="11">
        <v>35000</v>
      </c>
      <c r="G319" s="11">
        <v>30000</v>
      </c>
      <c r="H319" s="12">
        <v>30000</v>
      </c>
    </row>
    <row r="320" spans="2:8" ht="15">
      <c r="B320" s="9" t="str">
        <f>VLOOKUP($B320,'[1]imisdata2009-10'!$A$2:$Q$914,7,FALSE)</f>
        <v>Los_Angeles</v>
      </c>
      <c r="C320" s="10">
        <v>380</v>
      </c>
      <c r="D320" s="11">
        <v>100000</v>
      </c>
      <c r="E320" s="11">
        <v>45000</v>
      </c>
      <c r="F320" s="11">
        <v>35000</v>
      </c>
      <c r="G320" s="11">
        <v>30000</v>
      </c>
      <c r="H320" s="12">
        <v>30000</v>
      </c>
    </row>
    <row r="321" spans="2:8" ht="15">
      <c r="B321" s="9" t="str">
        <f>VLOOKUP($B321,'[1]imisdata2009-10'!$A$2:$Q$914,7,FALSE)</f>
        <v>Los_Angeles</v>
      </c>
      <c r="C321" s="10">
        <v>400</v>
      </c>
      <c r="D321" s="11">
        <v>100000</v>
      </c>
      <c r="E321" s="11">
        <v>45000</v>
      </c>
      <c r="F321" s="11">
        <v>35000</v>
      </c>
      <c r="G321" s="11">
        <v>30000</v>
      </c>
      <c r="H321" s="12">
        <v>30000</v>
      </c>
    </row>
    <row r="322" spans="2:8" ht="15">
      <c r="B322" s="9" t="str">
        <f>VLOOKUP($B322,'[1]imisdata2009-10'!$A$2:$Q$914,7,FALSE)</f>
        <v>Los_Angeles</v>
      </c>
      <c r="C322" s="10">
        <v>200</v>
      </c>
      <c r="D322" s="11">
        <v>90000</v>
      </c>
      <c r="E322" s="11">
        <v>41000</v>
      </c>
      <c r="F322" s="11">
        <v>34000</v>
      </c>
      <c r="G322" s="11"/>
      <c r="H322" s="12">
        <v>20000</v>
      </c>
    </row>
    <row r="323" spans="2:8" ht="15">
      <c r="B323" s="9" t="str">
        <f>VLOOKUP($B323,'[1]imisdata2009-10'!$A$2:$Q$914,7,FALSE)</f>
        <v>Los_Angeles</v>
      </c>
      <c r="C323" s="10">
        <v>550</v>
      </c>
      <c r="D323" s="11">
        <v>97000</v>
      </c>
      <c r="E323" s="11">
        <v>56000</v>
      </c>
      <c r="F323" s="11">
        <v>38500</v>
      </c>
      <c r="G323" s="11">
        <v>72000</v>
      </c>
      <c r="H323" s="12">
        <v>48000</v>
      </c>
    </row>
    <row r="324" spans="2:8" ht="15">
      <c r="B324" s="9" t="str">
        <f>VLOOKUP($B324,'[1]imisdata2009-10'!$A$2:$Q$914,7,FALSE)</f>
        <v>Los_Angeles</v>
      </c>
      <c r="C324" s="10">
        <v>100</v>
      </c>
      <c r="D324" s="11">
        <v>60000</v>
      </c>
      <c r="E324" s="11">
        <v>45000</v>
      </c>
      <c r="F324" s="11">
        <v>5000</v>
      </c>
      <c r="G324" s="11"/>
      <c r="H324" s="12"/>
    </row>
    <row r="325" spans="2:8" ht="15">
      <c r="B325" s="9" t="str">
        <f>VLOOKUP($B325,'[1]imisdata2009-10'!$A$2:$Q$914,7,FALSE)</f>
        <v>Los_Angeles</v>
      </c>
      <c r="C325" s="10">
        <v>500</v>
      </c>
      <c r="D325" s="11">
        <v>95000</v>
      </c>
      <c r="E325" s="11">
        <v>58000</v>
      </c>
      <c r="F325" s="11">
        <v>27000</v>
      </c>
      <c r="G325" s="11">
        <v>65000</v>
      </c>
      <c r="H325" s="12"/>
    </row>
    <row r="326" spans="2:8" ht="15">
      <c r="B326" s="9" t="str">
        <f>VLOOKUP($B326,'[1]imisdata2009-10'!$A$2:$Q$914,7,FALSE)</f>
        <v>Los_Angeles</v>
      </c>
      <c r="C326" s="10"/>
      <c r="D326" s="11">
        <v>115000</v>
      </c>
      <c r="E326" s="11">
        <v>65000</v>
      </c>
      <c r="F326" s="11">
        <v>50000</v>
      </c>
      <c r="G326" s="11">
        <v>60000</v>
      </c>
      <c r="H326" s="12">
        <v>40000</v>
      </c>
    </row>
    <row r="327" spans="2:8" ht="15">
      <c r="B327" s="9" t="str">
        <f>VLOOKUP($B327,'[1]imisdata2009-10'!$A$2:$Q$914,7,FALSE)</f>
        <v>Los_Angeles</v>
      </c>
      <c r="C327" s="10">
        <v>300</v>
      </c>
      <c r="D327" s="11">
        <v>103000</v>
      </c>
      <c r="E327" s="11">
        <v>58425</v>
      </c>
      <c r="F327" s="11">
        <v>31079</v>
      </c>
      <c r="G327" s="11"/>
      <c r="H327" s="12"/>
    </row>
    <row r="328" spans="2:8" ht="15">
      <c r="B328" s="9" t="str">
        <f>VLOOKUP($B328,'[1]imisdata2009-10'!$A$2:$Q$914,7,FALSE)</f>
        <v>Los_Angeles</v>
      </c>
      <c r="C328" s="10"/>
      <c r="D328" s="11">
        <v>92962</v>
      </c>
      <c r="E328" s="11">
        <v>57472</v>
      </c>
      <c r="F328" s="11">
        <v>25258</v>
      </c>
      <c r="G328" s="11">
        <v>21506</v>
      </c>
      <c r="H328" s="12">
        <v>21506</v>
      </c>
    </row>
    <row r="329" spans="2:8" ht="15">
      <c r="B329" s="9" t="str">
        <f>VLOOKUP($B329,'[1]imisdata2009-10'!$A$2:$Q$914,7,FALSE)</f>
        <v>Los_Angeles</v>
      </c>
      <c r="C329" s="10">
        <v>380</v>
      </c>
      <c r="D329" s="11">
        <v>75000</v>
      </c>
      <c r="E329" s="11">
        <v>47800</v>
      </c>
      <c r="F329" s="11">
        <v>33000</v>
      </c>
      <c r="G329" s="11"/>
      <c r="H329" s="12">
        <v>25000</v>
      </c>
    </row>
    <row r="330" spans="2:8" ht="15">
      <c r="B330" s="9" t="str">
        <f>VLOOKUP($B330,'[1]imisdata2009-10'!$A$2:$Q$914,7,FALSE)</f>
        <v>Los_Angeles</v>
      </c>
      <c r="C330" s="10">
        <v>220</v>
      </c>
      <c r="D330" s="11">
        <v>80000</v>
      </c>
      <c r="E330" s="11">
        <v>45000</v>
      </c>
      <c r="F330" s="11">
        <v>35000</v>
      </c>
      <c r="G330" s="11"/>
      <c r="H330" s="12">
        <v>30000</v>
      </c>
    </row>
    <row r="331" spans="2:8" ht="15">
      <c r="B331" s="9" t="str">
        <f>VLOOKUP($B331,'[1]imisdata2009-10'!$A$2:$Q$914,7,FALSE)</f>
        <v>Los_Angeles</v>
      </c>
      <c r="C331" s="10">
        <v>648</v>
      </c>
      <c r="D331" s="11">
        <v>96000</v>
      </c>
      <c r="E331" s="11">
        <v>59000</v>
      </c>
      <c r="F331" s="11">
        <v>39000</v>
      </c>
      <c r="G331" s="11"/>
      <c r="H331" s="12"/>
    </row>
    <row r="332" spans="2:8" ht="15">
      <c r="B332" s="9" t="str">
        <f>VLOOKUP($B332,'[1]imisdata2009-10'!$A$2:$Q$914,7,FALSE)</f>
        <v>Los_Angeles</v>
      </c>
      <c r="C332" s="10"/>
      <c r="D332" s="11">
        <v>75000</v>
      </c>
      <c r="E332" s="11">
        <v>40000</v>
      </c>
      <c r="F332" s="11">
        <v>40000</v>
      </c>
      <c r="G332" s="11"/>
      <c r="H332" s="12">
        <v>15000</v>
      </c>
    </row>
    <row r="333" spans="2:8" ht="15">
      <c r="B333" s="9" t="str">
        <f>VLOOKUP($B333,'[1]imisdata2009-10'!$A$2:$Q$914,7,FALSE)</f>
        <v>Los_Angeles</v>
      </c>
      <c r="C333" s="10">
        <v>280</v>
      </c>
      <c r="D333" s="11">
        <v>90000</v>
      </c>
      <c r="E333" s="11">
        <v>50000</v>
      </c>
      <c r="F333" s="11">
        <v>36000</v>
      </c>
      <c r="G333" s="11"/>
      <c r="H333" s="12"/>
    </row>
    <row r="334" spans="2:8" ht="15">
      <c r="B334" s="9" t="str">
        <f>VLOOKUP($B334,'[1]imisdata2009-10'!$A$2:$Q$914,7,FALSE)</f>
        <v>Los_Angeles</v>
      </c>
      <c r="C334" s="10">
        <v>204</v>
      </c>
      <c r="D334" s="11">
        <v>90000</v>
      </c>
      <c r="E334" s="11">
        <v>46500</v>
      </c>
      <c r="F334" s="11">
        <v>36000</v>
      </c>
      <c r="G334" s="11"/>
      <c r="H334" s="12"/>
    </row>
    <row r="335" spans="2:8" ht="15">
      <c r="B335" s="9" t="str">
        <f>VLOOKUP($B335,'[1]imisdata2009-10'!$A$2:$Q$914,7,FALSE)</f>
        <v>Los_Angeles</v>
      </c>
      <c r="C335" s="10">
        <v>390</v>
      </c>
      <c r="D335" s="11">
        <v>92000</v>
      </c>
      <c r="E335" s="11">
        <v>65000</v>
      </c>
      <c r="F335" s="11">
        <v>32000</v>
      </c>
      <c r="G335" s="11">
        <v>4000</v>
      </c>
      <c r="H335" s="12">
        <v>24000</v>
      </c>
    </row>
    <row r="336" spans="2:8" ht="15">
      <c r="B336" s="9" t="str">
        <f>VLOOKUP($B336,'[1]imisdata2009-10'!$A$2:$Q$914,7,FALSE)</f>
        <v>Los_Angeles</v>
      </c>
      <c r="C336" s="10"/>
      <c r="D336" s="11">
        <v>94000</v>
      </c>
      <c r="E336" s="11">
        <v>51000</v>
      </c>
      <c r="F336" s="11">
        <v>31204</v>
      </c>
      <c r="G336" s="11">
        <v>31204</v>
      </c>
      <c r="H336" s="12">
        <v>43686</v>
      </c>
    </row>
    <row r="337" spans="2:8" ht="15">
      <c r="B337" s="9" t="str">
        <f>VLOOKUP($B337,'[1]imisdata2009-10'!$A$2:$Q$914,7,FALSE)</f>
        <v>Los_Angeles</v>
      </c>
      <c r="C337" s="10"/>
      <c r="D337" s="11">
        <v>115000</v>
      </c>
      <c r="E337" s="11"/>
      <c r="F337" s="11"/>
      <c r="G337" s="11"/>
      <c r="H337" s="12"/>
    </row>
    <row r="338" spans="2:8" ht="15">
      <c r="B338" s="9" t="str">
        <f>VLOOKUP($B338,'[1]imisdata2009-10'!$A$2:$Q$914,7,FALSE)</f>
        <v>Los_Angeles</v>
      </c>
      <c r="C338" s="10">
        <v>360</v>
      </c>
      <c r="D338" s="11">
        <v>80000</v>
      </c>
      <c r="E338" s="11">
        <v>50000</v>
      </c>
      <c r="F338" s="11">
        <v>38000</v>
      </c>
      <c r="G338" s="11"/>
      <c r="H338" s="12"/>
    </row>
    <row r="339" spans="2:8" ht="15">
      <c r="B339" s="9" t="str">
        <f>VLOOKUP($B339,'[1]imisdata2009-10'!$A$2:$Q$914,7,FALSE)</f>
        <v>Los_Angeles</v>
      </c>
      <c r="C339" s="10">
        <v>300</v>
      </c>
      <c r="D339" s="11">
        <v>75000</v>
      </c>
      <c r="E339" s="11">
        <v>55000</v>
      </c>
      <c r="F339" s="11">
        <v>30000</v>
      </c>
      <c r="G339" s="11"/>
      <c r="H339" s="12"/>
    </row>
    <row r="340" spans="2:8" ht="15">
      <c r="B340" s="9" t="str">
        <f>VLOOKUP($B340,'[1]imisdata2009-10'!$A$2:$Q$914,7,FALSE)</f>
        <v>Los_Angeles</v>
      </c>
      <c r="C340" s="10">
        <v>250</v>
      </c>
      <c r="D340" s="11">
        <v>60000</v>
      </c>
      <c r="E340" s="11">
        <v>45000</v>
      </c>
      <c r="F340" s="11">
        <v>30000</v>
      </c>
      <c r="G340" s="11"/>
      <c r="H340" s="12"/>
    </row>
    <row r="341" spans="2:8" ht="15">
      <c r="B341" s="9" t="str">
        <f>VLOOKUP($B341,'[1]imisdata2009-10'!$A$2:$Q$914,7,FALSE)</f>
        <v>Los_Angeles</v>
      </c>
      <c r="C341" s="10">
        <v>225</v>
      </c>
      <c r="D341" s="11"/>
      <c r="E341" s="11">
        <v>45000</v>
      </c>
      <c r="F341" s="11">
        <v>25000</v>
      </c>
      <c r="G341" s="11"/>
      <c r="H341" s="12"/>
    </row>
    <row r="342" spans="2:8" ht="15">
      <c r="B342" s="9" t="str">
        <f>VLOOKUP($B342,'[1]imisdata2009-10'!$A$2:$Q$914,7,FALSE)</f>
        <v>Los_Angeles</v>
      </c>
      <c r="C342" s="10"/>
      <c r="D342" s="11">
        <v>60000</v>
      </c>
      <c r="E342" s="11">
        <v>40000</v>
      </c>
      <c r="F342" s="11">
        <v>35000</v>
      </c>
      <c r="G342" s="11"/>
      <c r="H342" s="12">
        <v>25000</v>
      </c>
    </row>
    <row r="343" spans="2:8" ht="15">
      <c r="B343" s="9" t="str">
        <f>VLOOKUP($B343,'[1]imisdata2009-10'!$A$2:$Q$914,7,FALSE)</f>
        <v>Los_Angeles</v>
      </c>
      <c r="C343" s="10">
        <v>220</v>
      </c>
      <c r="D343" s="11">
        <v>70000</v>
      </c>
      <c r="E343" s="11">
        <v>43000</v>
      </c>
      <c r="F343" s="11">
        <v>25000</v>
      </c>
      <c r="G343" s="11">
        <v>10000</v>
      </c>
      <c r="H343" s="12">
        <v>10000</v>
      </c>
    </row>
    <row r="344" spans="2:8" ht="15">
      <c r="B344" s="9" t="str">
        <f>VLOOKUP($B344,'[1]imisdata2009-10'!$A$2:$Q$914,7,FALSE)</f>
        <v>Los_Angeles</v>
      </c>
      <c r="C344" s="10">
        <v>600</v>
      </c>
      <c r="D344" s="11">
        <v>88910</v>
      </c>
      <c r="E344" s="11">
        <v>52229</v>
      </c>
      <c r="F344" s="11">
        <v>46447</v>
      </c>
      <c r="G344" s="11"/>
      <c r="H344" s="12"/>
    </row>
    <row r="345" spans="2:8" ht="15">
      <c r="B345" s="9" t="str">
        <f>VLOOKUP($B345,'[1]imisdata2009-10'!$A$2:$Q$914,7,FALSE)</f>
        <v>Los_Angeles</v>
      </c>
      <c r="C345" s="10">
        <v>384</v>
      </c>
      <c r="D345" s="11">
        <v>85000</v>
      </c>
      <c r="E345" s="11">
        <v>45000</v>
      </c>
      <c r="F345" s="11">
        <v>42000</v>
      </c>
      <c r="G345" s="11"/>
      <c r="H345" s="12"/>
    </row>
    <row r="346" spans="2:8" ht="15">
      <c r="B346" s="9" t="str">
        <f>VLOOKUP($B346,'[1]imisdata2009-10'!$A$2:$Q$914,7,FALSE)</f>
        <v>Los_Angeles</v>
      </c>
      <c r="C346" s="10">
        <v>220</v>
      </c>
      <c r="D346" s="11">
        <v>93500</v>
      </c>
      <c r="E346" s="11">
        <v>50836</v>
      </c>
      <c r="F346" s="11">
        <v>40000</v>
      </c>
      <c r="G346" s="11"/>
      <c r="H346" s="12">
        <v>22000</v>
      </c>
    </row>
    <row r="347" spans="2:8" ht="15">
      <c r="B347" s="9" t="str">
        <f>VLOOKUP($B347,'[1]imisdata2009-10'!$A$2:$Q$914,7,FALSE)</f>
        <v>Los_Angeles</v>
      </c>
      <c r="C347" s="10"/>
      <c r="D347" s="11">
        <v>85000</v>
      </c>
      <c r="E347" s="11">
        <v>65000</v>
      </c>
      <c r="F347" s="11">
        <v>50000</v>
      </c>
      <c r="G347" s="11">
        <v>10000</v>
      </c>
      <c r="H347" s="12">
        <v>25000</v>
      </c>
    </row>
    <row r="348" spans="2:8" ht="15">
      <c r="B348" s="9" t="str">
        <f>VLOOKUP($B348,'[1]imisdata2009-10'!$A$2:$Q$914,7,FALSE)</f>
        <v>Los_Angeles</v>
      </c>
      <c r="C348" s="10">
        <v>800</v>
      </c>
      <c r="D348" s="11">
        <v>94457</v>
      </c>
      <c r="E348" s="11">
        <v>56944</v>
      </c>
      <c r="F348" s="11">
        <v>20582</v>
      </c>
      <c r="G348" s="11">
        <v>28472</v>
      </c>
      <c r="H348" s="12"/>
    </row>
    <row r="349" spans="2:8" ht="15">
      <c r="B349" s="9" t="str">
        <f>VLOOKUP($B349,'[1]imisdata2009-10'!$A$2:$Q$914,7,FALSE)</f>
        <v>Los_Angeles</v>
      </c>
      <c r="C349" s="10">
        <v>1107</v>
      </c>
      <c r="D349" s="11">
        <v>75260</v>
      </c>
      <c r="E349" s="11">
        <v>55353</v>
      </c>
      <c r="F349" s="11"/>
      <c r="G349" s="11"/>
      <c r="H349" s="12"/>
    </row>
    <row r="350" spans="2:8" ht="15">
      <c r="B350" s="9" t="str">
        <f>VLOOKUP($B350,'[1]imisdata2009-10'!$A$2:$Q$914,7,FALSE)</f>
        <v>Los_Angeles</v>
      </c>
      <c r="C350" s="10"/>
      <c r="D350" s="11">
        <v>92962</v>
      </c>
      <c r="E350" s="11">
        <v>57472</v>
      </c>
      <c r="F350" s="11">
        <v>25258</v>
      </c>
      <c r="G350" s="11">
        <v>21506</v>
      </c>
      <c r="H350" s="12">
        <v>21506</v>
      </c>
    </row>
    <row r="351" spans="2:8" ht="15">
      <c r="B351" s="9" t="str">
        <f>VLOOKUP($B351,'[1]imisdata2009-10'!$A$2:$Q$914,7,FALSE)</f>
        <v>Los_Angeles</v>
      </c>
      <c r="C351" s="10"/>
      <c r="D351" s="11">
        <v>92962</v>
      </c>
      <c r="E351" s="11">
        <v>57472</v>
      </c>
      <c r="F351" s="11">
        <v>25258</v>
      </c>
      <c r="G351" s="11">
        <v>21506</v>
      </c>
      <c r="H351" s="12">
        <v>21506</v>
      </c>
    </row>
    <row r="352" spans="2:8" ht="15">
      <c r="B352" s="9" t="str">
        <f>VLOOKUP($B352,'[1]imisdata2009-10'!$A$2:$Q$914,7,FALSE)</f>
        <v>Los_Angeles</v>
      </c>
      <c r="C352" s="10"/>
      <c r="D352" s="11">
        <v>92962</v>
      </c>
      <c r="E352" s="11">
        <v>57472</v>
      </c>
      <c r="F352" s="11">
        <v>25258</v>
      </c>
      <c r="G352" s="11">
        <v>21506</v>
      </c>
      <c r="H352" s="12">
        <v>21506</v>
      </c>
    </row>
    <row r="353" spans="2:8" ht="15">
      <c r="B353" s="9" t="str">
        <f>VLOOKUP($B353,'[1]imisdata2009-10'!$A$2:$Q$914,7,FALSE)</f>
        <v>Los_Angeles</v>
      </c>
      <c r="C353" s="10">
        <v>320</v>
      </c>
      <c r="D353" s="11">
        <v>92962</v>
      </c>
      <c r="E353" s="11">
        <v>57472</v>
      </c>
      <c r="F353" s="11">
        <v>25258</v>
      </c>
      <c r="G353" s="11">
        <v>21506</v>
      </c>
      <c r="H353" s="12">
        <v>21506</v>
      </c>
    </row>
    <row r="354" spans="2:8" ht="15">
      <c r="B354" s="9" t="str">
        <f>VLOOKUP($B354,'[1]imisdata2009-10'!$A$2:$Q$914,7,FALSE)</f>
        <v>Los_Angeles</v>
      </c>
      <c r="C354" s="10">
        <v>240</v>
      </c>
      <c r="D354" s="11">
        <v>85000</v>
      </c>
      <c r="E354" s="11">
        <v>53000</v>
      </c>
      <c r="F354" s="11">
        <v>30000</v>
      </c>
      <c r="G354" s="11"/>
      <c r="H354" s="12"/>
    </row>
    <row r="355" spans="2:8" ht="15">
      <c r="B355" s="9" t="str">
        <f>VLOOKUP($B355,'[1]imisdata2009-10'!$A$2:$Q$914,7,FALSE)</f>
        <v>Los_Angeles</v>
      </c>
      <c r="C355" s="10">
        <v>360</v>
      </c>
      <c r="D355" s="11">
        <v>95000</v>
      </c>
      <c r="E355" s="11">
        <v>50000</v>
      </c>
      <c r="F355" s="11">
        <v>37000</v>
      </c>
      <c r="G355" s="11"/>
      <c r="H355" s="12">
        <v>37000</v>
      </c>
    </row>
    <row r="356" spans="2:8" ht="15">
      <c r="B356" s="9" t="str">
        <f>VLOOKUP($B356,'[1]imisdata2009-10'!$A$2:$Q$914,7,FALSE)</f>
        <v>Los_Angeles</v>
      </c>
      <c r="C356" s="10">
        <v>370</v>
      </c>
      <c r="D356" s="11">
        <v>103000</v>
      </c>
      <c r="E356" s="11">
        <v>48000</v>
      </c>
      <c r="F356" s="11">
        <v>35000</v>
      </c>
      <c r="G356" s="11">
        <v>65000</v>
      </c>
      <c r="H356" s="12"/>
    </row>
    <row r="357" spans="2:8" ht="15">
      <c r="B357" s="9" t="str">
        <f>VLOOKUP($B357,'[1]imisdata2009-10'!$A$2:$Q$914,7,FALSE)</f>
        <v>Los_Angeles</v>
      </c>
      <c r="C357" s="10">
        <v>300</v>
      </c>
      <c r="D357" s="11">
        <v>56000</v>
      </c>
      <c r="E357" s="11">
        <v>39000</v>
      </c>
      <c r="F357" s="11">
        <v>18600</v>
      </c>
      <c r="G357" s="11"/>
      <c r="H357" s="12">
        <v>8000</v>
      </c>
    </row>
    <row r="358" spans="2:8" ht="15">
      <c r="B358" s="9" t="str">
        <f>VLOOKUP($B358,'[1]imisdata2009-10'!$A$2:$Q$914,7,FALSE)</f>
        <v>Los_Angeles</v>
      </c>
      <c r="C358" s="10">
        <v>230</v>
      </c>
      <c r="D358" s="11">
        <v>60000</v>
      </c>
      <c r="E358" s="11">
        <v>40000</v>
      </c>
      <c r="F358" s="11">
        <v>30000</v>
      </c>
      <c r="G358" s="11"/>
      <c r="H358" s="12">
        <v>10000</v>
      </c>
    </row>
    <row r="359" spans="2:8" ht="15">
      <c r="B359" s="9" t="str">
        <f>VLOOKUP($B359,'[1]imisdata2009-10'!$A$2:$Q$914,7,FALSE)</f>
        <v>Los_Angeles</v>
      </c>
      <c r="C359" s="10">
        <v>400</v>
      </c>
      <c r="D359" s="11">
        <v>90000</v>
      </c>
      <c r="E359" s="11">
        <v>45000</v>
      </c>
      <c r="F359" s="11">
        <v>35000</v>
      </c>
      <c r="G359" s="11">
        <v>30000</v>
      </c>
      <c r="H359" s="12">
        <v>30000</v>
      </c>
    </row>
    <row r="360" spans="2:8" ht="15">
      <c r="B360" s="9" t="str">
        <f>VLOOKUP($B360,'[1]imisdata2009-10'!$A$2:$Q$914,7,FALSE)</f>
        <v>Los_Angeles</v>
      </c>
      <c r="C360" s="10">
        <v>400</v>
      </c>
      <c r="D360" s="11">
        <v>90000</v>
      </c>
      <c r="E360" s="11">
        <v>45000</v>
      </c>
      <c r="F360" s="11">
        <v>35000</v>
      </c>
      <c r="G360" s="11">
        <v>30000</v>
      </c>
      <c r="H360" s="12">
        <v>30000</v>
      </c>
    </row>
    <row r="361" spans="2:8" ht="15">
      <c r="B361" s="9" t="str">
        <f>VLOOKUP($B361,'[1]imisdata2009-10'!$A$2:$Q$914,7,FALSE)</f>
        <v>Los_Angeles</v>
      </c>
      <c r="C361" s="10"/>
      <c r="D361" s="11">
        <v>103000</v>
      </c>
      <c r="E361" s="11">
        <v>48000</v>
      </c>
      <c r="F361" s="11">
        <v>35000</v>
      </c>
      <c r="G361" s="11">
        <v>65000</v>
      </c>
      <c r="H361" s="12"/>
    </row>
    <row r="362" spans="2:8" ht="15">
      <c r="B362" s="9" t="str">
        <f>VLOOKUP($B362,'[1]imisdata2009-10'!$A$2:$Q$914,7,FALSE)</f>
        <v>Los_Angeles</v>
      </c>
      <c r="C362" s="10">
        <v>321</v>
      </c>
      <c r="D362" s="11">
        <v>90000</v>
      </c>
      <c r="E362" s="11">
        <v>46000</v>
      </c>
      <c r="F362" s="11">
        <v>40000</v>
      </c>
      <c r="G362" s="11"/>
      <c r="H362" s="12"/>
    </row>
    <row r="363" spans="2:8" ht="15">
      <c r="B363" s="9" t="str">
        <f>VLOOKUP($B363,'[1]imisdata2009-10'!$A$2:$Q$914,7,FALSE)</f>
        <v>Los_Angeles</v>
      </c>
      <c r="C363" s="10">
        <v>200</v>
      </c>
      <c r="D363" s="11">
        <v>95000</v>
      </c>
      <c r="E363" s="11">
        <v>49000</v>
      </c>
      <c r="F363" s="11">
        <v>31000</v>
      </c>
      <c r="G363" s="11">
        <v>30000</v>
      </c>
      <c r="H363" s="12">
        <v>10000</v>
      </c>
    </row>
    <row r="364" spans="2:8" ht="15">
      <c r="B364" s="9" t="str">
        <f>VLOOKUP($B364,'[1]imisdata2009-10'!$A$2:$Q$914,7,FALSE)</f>
        <v>Los_Angeles</v>
      </c>
      <c r="C364" s="10">
        <v>240</v>
      </c>
      <c r="D364" s="11">
        <v>103000</v>
      </c>
      <c r="E364" s="11">
        <v>54836</v>
      </c>
      <c r="F364" s="11">
        <v>31500</v>
      </c>
      <c r="G364" s="11"/>
      <c r="H364" s="12"/>
    </row>
    <row r="365" spans="2:8" ht="15">
      <c r="B365" s="9" t="str">
        <f>VLOOKUP($B365,'[1]imisdata2009-10'!$A$2:$Q$914,7,FALSE)</f>
        <v>Los_Angeles</v>
      </c>
      <c r="C365" s="10">
        <v>420</v>
      </c>
      <c r="D365" s="11">
        <v>95000</v>
      </c>
      <c r="E365" s="11">
        <v>55000</v>
      </c>
      <c r="F365" s="11">
        <v>40000</v>
      </c>
      <c r="G365" s="11"/>
      <c r="H365" s="12">
        <v>40000</v>
      </c>
    </row>
    <row r="366" spans="2:8" ht="15">
      <c r="B366" s="9" t="str">
        <f>VLOOKUP($B366,'[1]imisdata2009-10'!$A$2:$Q$914,7,FALSE)</f>
        <v>Los_Angeles</v>
      </c>
      <c r="C366" s="10">
        <v>270</v>
      </c>
      <c r="D366" s="11">
        <v>100000</v>
      </c>
      <c r="E366" s="11">
        <v>45000</v>
      </c>
      <c r="F366" s="11">
        <v>35000</v>
      </c>
      <c r="G366" s="11">
        <v>30000</v>
      </c>
      <c r="H366" s="12">
        <v>30000</v>
      </c>
    </row>
    <row r="367" spans="2:8" ht="15">
      <c r="B367" s="9" t="str">
        <f>VLOOKUP($B367,'[1]imisdata2009-10'!$A$2:$Q$914,7,FALSE)</f>
        <v>Los_Angeles</v>
      </c>
      <c r="C367" s="10">
        <v>240</v>
      </c>
      <c r="D367" s="11">
        <v>90000</v>
      </c>
      <c r="E367" s="11">
        <v>37000</v>
      </c>
      <c r="F367" s="11">
        <v>30000</v>
      </c>
      <c r="G367" s="11"/>
      <c r="H367" s="12">
        <v>30000</v>
      </c>
    </row>
    <row r="368" spans="2:8" ht="15">
      <c r="B368" s="9" t="str">
        <f>VLOOKUP($B368,'[1]imisdata2009-10'!$A$2:$Q$914,7,FALSE)</f>
        <v>Los_Angeles</v>
      </c>
      <c r="C368" s="10">
        <v>100</v>
      </c>
      <c r="D368" s="11">
        <v>140000</v>
      </c>
      <c r="E368" s="11">
        <v>37600</v>
      </c>
      <c r="F368" s="11">
        <v>38000</v>
      </c>
      <c r="G368" s="11"/>
      <c r="H368" s="12"/>
    </row>
    <row r="369" spans="2:8" ht="15">
      <c r="B369" s="9" t="str">
        <f>VLOOKUP($B369,'[1]imisdata2009-10'!$A$2:$Q$914,7,FALSE)</f>
        <v>Los_Angeles</v>
      </c>
      <c r="C369" s="10">
        <v>290</v>
      </c>
      <c r="D369" s="11">
        <v>82343</v>
      </c>
      <c r="E369" s="11">
        <v>47537</v>
      </c>
      <c r="F369" s="11">
        <v>40658</v>
      </c>
      <c r="G369" s="11">
        <v>66651</v>
      </c>
      <c r="H369" s="12">
        <v>24960</v>
      </c>
    </row>
    <row r="370" spans="2:8" ht="15">
      <c r="B370" s="9" t="str">
        <f>VLOOKUP($B370,'[1]imisdata2009-10'!$A$2:$Q$914,7,FALSE)</f>
        <v>Los_Angeles</v>
      </c>
      <c r="C370" s="10">
        <v>300</v>
      </c>
      <c r="D370" s="11">
        <v>113000</v>
      </c>
      <c r="E370" s="11">
        <v>45000</v>
      </c>
      <c r="F370" s="11">
        <v>23000</v>
      </c>
      <c r="G370" s="11"/>
      <c r="H370" s="12"/>
    </row>
    <row r="371" spans="2:8" ht="15">
      <c r="B371" s="9" t="str">
        <f>VLOOKUP($B371,'[1]imisdata2009-10'!$A$2:$Q$914,7,FALSE)</f>
        <v>Los_Angeles</v>
      </c>
      <c r="C371" s="10">
        <v>300</v>
      </c>
      <c r="D371" s="11">
        <v>90000</v>
      </c>
      <c r="E371" s="11">
        <v>45000</v>
      </c>
      <c r="F371" s="11">
        <v>35000</v>
      </c>
      <c r="G371" s="11">
        <v>30000</v>
      </c>
      <c r="H371" s="12">
        <v>30000</v>
      </c>
    </row>
    <row r="372" spans="2:8" ht="15">
      <c r="B372" s="9" t="str">
        <f>VLOOKUP($B372,'[1]imisdata2009-10'!$A$2:$Q$914,7,FALSE)</f>
        <v>Los_Angeles</v>
      </c>
      <c r="C372" s="10">
        <v>300</v>
      </c>
      <c r="D372" s="11">
        <v>105000</v>
      </c>
      <c r="E372" s="11">
        <v>55000</v>
      </c>
      <c r="F372" s="11">
        <v>40000</v>
      </c>
      <c r="G372" s="11"/>
      <c r="H372" s="12"/>
    </row>
    <row r="373" spans="2:8" ht="15">
      <c r="B373" s="9" t="str">
        <f>VLOOKUP($B373,'[1]imisdata2009-10'!$A$2:$Q$914,7,FALSE)</f>
        <v>Los_Angeles</v>
      </c>
      <c r="C373" s="10">
        <v>360</v>
      </c>
      <c r="D373" s="11">
        <v>92962</v>
      </c>
      <c r="E373" s="11">
        <v>57472</v>
      </c>
      <c r="F373" s="11">
        <v>25258</v>
      </c>
      <c r="G373" s="11">
        <v>21506</v>
      </c>
      <c r="H373" s="12">
        <v>21506</v>
      </c>
    </row>
    <row r="374" spans="2:8" ht="15">
      <c r="B374" s="9" t="str">
        <f>VLOOKUP($B374,'[1]imisdata2009-10'!$A$2:$Q$914,7,FALSE)</f>
        <v>Los_Angeles</v>
      </c>
      <c r="C374" s="10">
        <v>216</v>
      </c>
      <c r="D374" s="11">
        <v>80000</v>
      </c>
      <c r="E374" s="11">
        <v>41430</v>
      </c>
      <c r="F374" s="11">
        <v>16000</v>
      </c>
      <c r="G374" s="11"/>
      <c r="H374" s="12">
        <v>10000</v>
      </c>
    </row>
    <row r="375" spans="2:8" ht="15">
      <c r="B375" s="9" t="str">
        <f>VLOOKUP($B375,'[1]imisdata2009-10'!$A$2:$Q$914,7,FALSE)</f>
        <v>Los_Angeles</v>
      </c>
      <c r="C375" s="10">
        <v>216</v>
      </c>
      <c r="D375" s="11">
        <v>80000</v>
      </c>
      <c r="E375" s="11">
        <v>41430</v>
      </c>
      <c r="F375" s="11">
        <v>16000</v>
      </c>
      <c r="G375" s="11"/>
      <c r="H375" s="12">
        <v>10000</v>
      </c>
    </row>
    <row r="376" spans="2:8" ht="15">
      <c r="B376" s="9" t="str">
        <f>VLOOKUP($B376,'[1]imisdata2009-10'!$A$2:$Q$914,7,FALSE)</f>
        <v>Los_Angeles</v>
      </c>
      <c r="C376" s="10"/>
      <c r="D376" s="11">
        <v>82343</v>
      </c>
      <c r="E376" s="11">
        <v>47537</v>
      </c>
      <c r="F376" s="11">
        <v>39606</v>
      </c>
      <c r="G376" s="11">
        <v>66651</v>
      </c>
      <c r="H376" s="12">
        <v>24960</v>
      </c>
    </row>
    <row r="377" spans="2:8" ht="15">
      <c r="B377" s="9" t="str">
        <f>VLOOKUP($B377,'[1]imisdata2009-10'!$A$2:$Q$914,7,FALSE)</f>
        <v>Los_Angeles</v>
      </c>
      <c r="C377" s="10"/>
      <c r="D377" s="11">
        <v>100000</v>
      </c>
      <c r="E377" s="11">
        <v>60000</v>
      </c>
      <c r="F377" s="11">
        <v>35000</v>
      </c>
      <c r="G377" s="11">
        <v>45000</v>
      </c>
      <c r="H377" s="12">
        <v>25000</v>
      </c>
    </row>
    <row r="378" spans="2:8" ht="15">
      <c r="B378" s="9" t="str">
        <f>VLOOKUP($B378,'[1]imisdata2009-10'!$A$2:$Q$914,7,FALSE)</f>
        <v>Los_Angeles</v>
      </c>
      <c r="C378" s="10"/>
      <c r="D378" s="11">
        <v>82343</v>
      </c>
      <c r="E378" s="11">
        <v>47537</v>
      </c>
      <c r="F378" s="11">
        <v>40658</v>
      </c>
      <c r="G378" s="11">
        <v>66651</v>
      </c>
      <c r="H378" s="12">
        <v>24960</v>
      </c>
    </row>
    <row r="379" spans="2:8" ht="15">
      <c r="B379" s="9" t="str">
        <f>VLOOKUP($B379,'[1]imisdata2009-10'!$A$2:$Q$914,7,FALSE)</f>
        <v>Los_Angeles</v>
      </c>
      <c r="C379" s="10"/>
      <c r="D379" s="11">
        <v>100000</v>
      </c>
      <c r="E379" s="11">
        <v>60000</v>
      </c>
      <c r="F379" s="11">
        <v>35000</v>
      </c>
      <c r="G379" s="11">
        <v>45000</v>
      </c>
      <c r="H379" s="12">
        <v>25000</v>
      </c>
    </row>
    <row r="380" spans="2:8" ht="15">
      <c r="B380" s="9" t="str">
        <f>VLOOKUP($B380,'[1]imisdata2009-10'!$A$2:$Q$914,7,FALSE)</f>
        <v>Los_Angeles</v>
      </c>
      <c r="C380" s="10"/>
      <c r="D380" s="11">
        <v>80000</v>
      </c>
      <c r="E380" s="11">
        <v>67000</v>
      </c>
      <c r="F380" s="11">
        <v>38000</v>
      </c>
      <c r="G380" s="11"/>
      <c r="H380" s="12">
        <v>42000</v>
      </c>
    </row>
    <row r="381" spans="2:8" ht="15">
      <c r="B381" s="9" t="str">
        <f>VLOOKUP($B381,'[1]imisdata2009-10'!$A$2:$Q$914,7,FALSE)</f>
        <v>Los_Angeles</v>
      </c>
      <c r="C381" s="10">
        <v>165</v>
      </c>
      <c r="D381" s="11">
        <v>104000</v>
      </c>
      <c r="E381" s="11">
        <v>63000</v>
      </c>
      <c r="F381" s="11">
        <v>45000</v>
      </c>
      <c r="G381" s="11"/>
      <c r="H381" s="12"/>
    </row>
    <row r="382" spans="2:8" ht="15">
      <c r="B382" s="9" t="str">
        <f>VLOOKUP($B382,'[1]imisdata2009-10'!$A$2:$Q$914,7,FALSE)</f>
        <v>Los_Angeles</v>
      </c>
      <c r="C382" s="10"/>
      <c r="D382" s="11">
        <v>70000</v>
      </c>
      <c r="E382" s="11">
        <v>40000</v>
      </c>
      <c r="F382" s="11">
        <v>35000</v>
      </c>
      <c r="G382" s="11">
        <v>40000</v>
      </c>
      <c r="H382" s="12">
        <v>20000</v>
      </c>
    </row>
    <row r="383" spans="2:8" ht="15">
      <c r="B383" s="9" t="str">
        <f>VLOOKUP($B383,'[1]imisdata2009-10'!$A$2:$Q$914,7,FALSE)</f>
        <v>Los_Angeles</v>
      </c>
      <c r="C383" s="10">
        <v>340</v>
      </c>
      <c r="D383" s="11">
        <v>82343</v>
      </c>
      <c r="E383" s="11">
        <v>47536</v>
      </c>
      <c r="F383" s="11">
        <v>40658</v>
      </c>
      <c r="G383" s="11">
        <v>66651</v>
      </c>
      <c r="H383" s="12">
        <v>24960</v>
      </c>
    </row>
    <row r="384" spans="2:8" ht="15.75" thickBot="1">
      <c r="B384" s="41" t="str">
        <f>VLOOKUP($B384,'[1]imisdata2009-10'!$A$2:$Q$914,7,FALSE)</f>
        <v>Los_Angeles</v>
      </c>
      <c r="C384" s="42">
        <v>221</v>
      </c>
      <c r="D384" s="43">
        <v>82343</v>
      </c>
      <c r="E384" s="43">
        <v>47536</v>
      </c>
      <c r="F384" s="43">
        <v>40657</v>
      </c>
      <c r="G384" s="43">
        <v>66651</v>
      </c>
      <c r="H384" s="44">
        <v>24960</v>
      </c>
    </row>
    <row r="385" spans="2:8" ht="6.75" customHeight="1" thickBot="1">
      <c r="B385" s="45"/>
      <c r="C385" s="46"/>
      <c r="D385" s="46"/>
      <c r="E385" s="46"/>
      <c r="F385" s="46"/>
      <c r="G385" s="46"/>
      <c r="H385" s="46"/>
    </row>
    <row r="386" spans="2:8" s="4" customFormat="1" ht="21" customHeight="1" thickBot="1">
      <c r="B386" s="65" t="s">
        <v>24</v>
      </c>
      <c r="C386" s="66"/>
      <c r="D386" s="22"/>
      <c r="E386" s="22"/>
      <c r="F386" s="22"/>
      <c r="G386" s="22"/>
      <c r="H386" s="23"/>
    </row>
    <row r="387" spans="2:8" s="4" customFormat="1" ht="19.5" customHeight="1">
      <c r="B387" s="18" t="s">
        <v>18</v>
      </c>
      <c r="C387" s="24">
        <f aca="true" t="shared" si="20" ref="C387:H387">AVERAGE(C391:C481)</f>
        <v>327.046875</v>
      </c>
      <c r="D387" s="25">
        <f t="shared" si="20"/>
        <v>82736.0786516854</v>
      </c>
      <c r="E387" s="25">
        <f t="shared" si="20"/>
        <v>49222.25274725275</v>
      </c>
      <c r="F387" s="25">
        <f t="shared" si="20"/>
        <v>32917.654320987655</v>
      </c>
      <c r="G387" s="25">
        <f t="shared" si="20"/>
        <v>48973.51612903226</v>
      </c>
      <c r="H387" s="26">
        <f t="shared" si="20"/>
        <v>26300.763636363637</v>
      </c>
    </row>
    <row r="388" spans="2:8" s="4" customFormat="1" ht="19.5" customHeight="1">
      <c r="B388" s="37" t="s">
        <v>26</v>
      </c>
      <c r="C388" s="47">
        <f aca="true" t="shared" si="21" ref="C388:H388">MEDIAN(C391:C481)</f>
        <v>267.5</v>
      </c>
      <c r="D388" s="48">
        <f t="shared" si="21"/>
        <v>84000</v>
      </c>
      <c r="E388" s="48">
        <f t="shared" si="21"/>
        <v>49000</v>
      </c>
      <c r="F388" s="48">
        <f t="shared" si="21"/>
        <v>32000</v>
      </c>
      <c r="G388" s="48">
        <f t="shared" si="21"/>
        <v>50000</v>
      </c>
      <c r="H388" s="49">
        <f t="shared" si="21"/>
        <v>28848</v>
      </c>
    </row>
    <row r="389" spans="2:8" s="4" customFormat="1" ht="19.5" customHeight="1">
      <c r="B389" s="19" t="s">
        <v>2</v>
      </c>
      <c r="C389" s="27">
        <f aca="true" t="shared" si="22" ref="C389:H389">MIN(C391:C481)</f>
        <v>50</v>
      </c>
      <c r="D389" s="28">
        <f t="shared" si="22"/>
        <v>17000</v>
      </c>
      <c r="E389" s="28">
        <f t="shared" si="22"/>
        <v>35000</v>
      </c>
      <c r="F389" s="28">
        <f t="shared" si="22"/>
        <v>15000</v>
      </c>
      <c r="G389" s="28">
        <f t="shared" si="22"/>
        <v>5000</v>
      </c>
      <c r="H389" s="29">
        <f t="shared" si="22"/>
        <v>5000</v>
      </c>
    </row>
    <row r="390" spans="2:8" s="4" customFormat="1" ht="19.5" customHeight="1" thickBot="1">
      <c r="B390" s="30" t="s">
        <v>3</v>
      </c>
      <c r="C390" s="31">
        <f aca="true" t="shared" si="23" ref="C390:H390">MAX(C391:C481)</f>
        <v>2000</v>
      </c>
      <c r="D390" s="32">
        <f t="shared" si="23"/>
        <v>130650</v>
      </c>
      <c r="E390" s="32">
        <f t="shared" si="23"/>
        <v>70000</v>
      </c>
      <c r="F390" s="32">
        <f t="shared" si="23"/>
        <v>50575</v>
      </c>
      <c r="G390" s="32">
        <f t="shared" si="23"/>
        <v>80000</v>
      </c>
      <c r="H390" s="33">
        <f t="shared" si="23"/>
        <v>42000</v>
      </c>
    </row>
    <row r="391" spans="2:8" ht="15.75" thickTop="1">
      <c r="B391" s="9" t="str">
        <f>VLOOKUP($B391,'[1]imisdata2009-10'!$A$2:$Q$914,7,FALSE)</f>
        <v>Sacramento</v>
      </c>
      <c r="C391" s="10">
        <v>225</v>
      </c>
      <c r="D391" s="11">
        <v>82000</v>
      </c>
      <c r="E391" s="11">
        <v>54000</v>
      </c>
      <c r="F391" s="11">
        <v>38000</v>
      </c>
      <c r="G391" s="11"/>
      <c r="H391" s="12"/>
    </row>
    <row r="392" spans="2:8" ht="15">
      <c r="B392" s="9" t="str">
        <f>VLOOKUP($B392,'[1]imisdata2009-10'!$A$2:$Q$914,7,FALSE)</f>
        <v>Sacramento</v>
      </c>
      <c r="C392" s="10"/>
      <c r="D392" s="11">
        <v>81324</v>
      </c>
      <c r="E392" s="11">
        <v>48286</v>
      </c>
      <c r="F392" s="11">
        <v>39606</v>
      </c>
      <c r="G392" s="11">
        <v>66651</v>
      </c>
      <c r="H392" s="12">
        <v>28848</v>
      </c>
    </row>
    <row r="393" spans="2:8" ht="15">
      <c r="B393" s="9" t="str">
        <f>VLOOKUP($B393,'[1]imisdata2009-10'!$A$2:$Q$914,7,FALSE)</f>
        <v>Sacramento</v>
      </c>
      <c r="C393" s="10">
        <v>475</v>
      </c>
      <c r="D393" s="11">
        <v>130650</v>
      </c>
      <c r="E393" s="11">
        <v>49300</v>
      </c>
      <c r="F393" s="11">
        <v>50575</v>
      </c>
      <c r="G393" s="11"/>
      <c r="H393" s="12"/>
    </row>
    <row r="394" spans="2:8" ht="15">
      <c r="B394" s="9" t="str">
        <f>VLOOKUP($B394,'[1]imisdata2009-10'!$A$2:$Q$914,7,FALSE)</f>
        <v>Sacramento</v>
      </c>
      <c r="C394" s="10">
        <v>140</v>
      </c>
      <c r="D394" s="11">
        <v>80000</v>
      </c>
      <c r="E394" s="11">
        <v>50000</v>
      </c>
      <c r="F394" s="11">
        <v>40000</v>
      </c>
      <c r="G394" s="11"/>
      <c r="H394" s="12"/>
    </row>
    <row r="395" spans="2:8" ht="15">
      <c r="B395" s="9" t="str">
        <f>VLOOKUP($B395,'[1]imisdata2009-10'!$A$2:$Q$914,7,FALSE)</f>
        <v>Sacramento</v>
      </c>
      <c r="C395" s="10">
        <v>315</v>
      </c>
      <c r="D395" s="11">
        <v>90000</v>
      </c>
      <c r="E395" s="11">
        <v>50000</v>
      </c>
      <c r="F395" s="11">
        <v>42000</v>
      </c>
      <c r="G395" s="11">
        <v>78000</v>
      </c>
      <c r="H395" s="12">
        <v>40000</v>
      </c>
    </row>
    <row r="396" spans="2:8" ht="15">
      <c r="B396" s="9" t="str">
        <f>VLOOKUP($B396,'[1]imisdata2009-10'!$A$2:$Q$914,7,FALSE)</f>
        <v>Sacramento</v>
      </c>
      <c r="C396" s="10">
        <v>370</v>
      </c>
      <c r="D396" s="11">
        <v>90000</v>
      </c>
      <c r="E396" s="11">
        <v>50000</v>
      </c>
      <c r="F396" s="11">
        <v>42000</v>
      </c>
      <c r="G396" s="11">
        <v>78000</v>
      </c>
      <c r="H396" s="12">
        <v>40000</v>
      </c>
    </row>
    <row r="397" spans="2:8" ht="15">
      <c r="B397" s="9" t="str">
        <f>VLOOKUP($B397,'[1]imisdata2009-10'!$A$2:$Q$914,7,FALSE)</f>
        <v>Sacramento</v>
      </c>
      <c r="C397" s="10">
        <v>325</v>
      </c>
      <c r="D397" s="11">
        <v>104000</v>
      </c>
      <c r="E397" s="11">
        <v>52000</v>
      </c>
      <c r="F397" s="11">
        <v>40000</v>
      </c>
      <c r="G397" s="11">
        <v>32000</v>
      </c>
      <c r="H397" s="12">
        <v>27000</v>
      </c>
    </row>
    <row r="398" spans="2:8" ht="15">
      <c r="B398" s="9" t="str">
        <f>VLOOKUP($B398,'[1]imisdata2009-10'!$A$2:$Q$914,7,FALSE)</f>
        <v>Sacramento</v>
      </c>
      <c r="C398" s="10"/>
      <c r="D398" s="11">
        <v>86000</v>
      </c>
      <c r="E398" s="11">
        <v>45000</v>
      </c>
      <c r="F398" s="11">
        <v>28000</v>
      </c>
      <c r="G398" s="11"/>
      <c r="H398" s="12">
        <v>25000</v>
      </c>
    </row>
    <row r="399" spans="2:8" ht="15">
      <c r="B399" s="9" t="str">
        <f>VLOOKUP($B399,'[1]imisdata2009-10'!$A$2:$Q$914,7,FALSE)</f>
        <v>Sacramento</v>
      </c>
      <c r="C399" s="10">
        <v>450</v>
      </c>
      <c r="D399" s="11">
        <v>85000</v>
      </c>
      <c r="E399" s="11">
        <v>48000</v>
      </c>
      <c r="F399" s="11">
        <v>40000</v>
      </c>
      <c r="G399" s="11">
        <v>50000</v>
      </c>
      <c r="H399" s="12">
        <v>30000</v>
      </c>
    </row>
    <row r="400" spans="2:8" ht="15">
      <c r="B400" s="9" t="str">
        <f>VLOOKUP($B400,'[1]imisdata2009-10'!$A$2:$Q$914,7,FALSE)</f>
        <v>Sacramento</v>
      </c>
      <c r="C400" s="10"/>
      <c r="D400" s="11">
        <v>81324</v>
      </c>
      <c r="E400" s="11">
        <v>48286</v>
      </c>
      <c r="F400" s="11">
        <v>39606</v>
      </c>
      <c r="G400" s="11">
        <v>66651</v>
      </c>
      <c r="H400" s="12">
        <v>28848</v>
      </c>
    </row>
    <row r="401" spans="2:8" ht="15">
      <c r="B401" s="9" t="str">
        <f>VLOOKUP($B401,'[1]imisdata2009-10'!$A$2:$Q$914,7,FALSE)</f>
        <v>Sacramento</v>
      </c>
      <c r="C401" s="10"/>
      <c r="D401" s="11">
        <v>81324</v>
      </c>
      <c r="E401" s="11">
        <v>48286</v>
      </c>
      <c r="F401" s="11">
        <v>39606</v>
      </c>
      <c r="G401" s="11">
        <v>66651</v>
      </c>
      <c r="H401" s="12">
        <v>28848</v>
      </c>
    </row>
    <row r="402" spans="2:8" ht="15">
      <c r="B402" s="9" t="str">
        <f>VLOOKUP($B402,'[1]imisdata2009-10'!$A$2:$Q$914,7,FALSE)</f>
        <v>Sacramento</v>
      </c>
      <c r="C402" s="10">
        <v>1350</v>
      </c>
      <c r="D402" s="11">
        <v>100000</v>
      </c>
      <c r="E402" s="11">
        <v>50000</v>
      </c>
      <c r="F402" s="11">
        <v>35000</v>
      </c>
      <c r="G402" s="11">
        <v>45000</v>
      </c>
      <c r="H402" s="12">
        <v>30000</v>
      </c>
    </row>
    <row r="403" spans="2:8" ht="15">
      <c r="B403" s="9" t="str">
        <f>VLOOKUP($B403,'[1]imisdata2009-10'!$A$2:$Q$914,7,FALSE)</f>
        <v>Sacramento</v>
      </c>
      <c r="C403" s="10">
        <v>190</v>
      </c>
      <c r="D403" s="11">
        <v>95000</v>
      </c>
      <c r="E403" s="11">
        <v>35000</v>
      </c>
      <c r="F403" s="11">
        <v>31000</v>
      </c>
      <c r="G403" s="11"/>
      <c r="H403" s="12">
        <v>25000</v>
      </c>
    </row>
    <row r="404" spans="2:8" ht="15">
      <c r="B404" s="9" t="str">
        <f>VLOOKUP($B404,'[1]imisdata2009-10'!$A$2:$Q$914,7,FALSE)</f>
        <v>Sacramento</v>
      </c>
      <c r="C404" s="10">
        <v>130</v>
      </c>
      <c r="D404" s="11">
        <v>60000</v>
      </c>
      <c r="E404" s="11">
        <v>45000</v>
      </c>
      <c r="F404" s="11">
        <v>30000</v>
      </c>
      <c r="G404" s="11"/>
      <c r="H404" s="12">
        <v>5000</v>
      </c>
    </row>
    <row r="405" spans="2:8" ht="15">
      <c r="B405" s="9" t="str">
        <f>VLOOKUP($B405,'[1]imisdata2009-10'!$A$2:$Q$914,7,FALSE)</f>
        <v>Sacramento</v>
      </c>
      <c r="C405" s="10"/>
      <c r="D405" s="11">
        <v>85000</v>
      </c>
      <c r="E405" s="11">
        <v>52000</v>
      </c>
      <c r="F405" s="11"/>
      <c r="G405" s="11"/>
      <c r="H405" s="12"/>
    </row>
    <row r="406" spans="2:8" ht="15">
      <c r="B406" s="9" t="str">
        <f>VLOOKUP($B406,'[1]imisdata2009-10'!$A$2:$Q$914,7,FALSE)</f>
        <v>Sacramento</v>
      </c>
      <c r="C406" s="10">
        <v>307</v>
      </c>
      <c r="D406" s="11">
        <v>90000</v>
      </c>
      <c r="E406" s="11">
        <v>55000</v>
      </c>
      <c r="F406" s="11">
        <v>35000</v>
      </c>
      <c r="G406" s="11">
        <v>35000</v>
      </c>
      <c r="H406" s="12">
        <v>30000</v>
      </c>
    </row>
    <row r="407" spans="2:8" ht="15">
      <c r="B407" s="9" t="str">
        <f>VLOOKUP($B407,'[1]imisdata2009-10'!$A$2:$Q$914,7,FALSE)</f>
        <v>Sacramento</v>
      </c>
      <c r="C407" s="10">
        <v>1390</v>
      </c>
      <c r="D407" s="11">
        <v>110000</v>
      </c>
      <c r="E407" s="11">
        <v>50000</v>
      </c>
      <c r="F407" s="11">
        <v>35000</v>
      </c>
      <c r="G407" s="11"/>
      <c r="H407" s="12"/>
    </row>
    <row r="408" spans="2:8" ht="15">
      <c r="B408" s="9" t="str">
        <f>VLOOKUP($B408,'[1]imisdata2009-10'!$A$2:$Q$914,7,FALSE)</f>
        <v>Sacramento</v>
      </c>
      <c r="C408" s="10">
        <v>320</v>
      </c>
      <c r="D408" s="11">
        <v>85000</v>
      </c>
      <c r="E408" s="11">
        <v>55000</v>
      </c>
      <c r="F408" s="11">
        <v>24000</v>
      </c>
      <c r="G408" s="11"/>
      <c r="H408" s="12">
        <v>23000</v>
      </c>
    </row>
    <row r="409" spans="2:8" ht="15">
      <c r="B409" s="9" t="str">
        <f>VLOOKUP($B409,'[1]imisdata2009-10'!$A$2:$Q$914,7,FALSE)</f>
        <v>Sacramento</v>
      </c>
      <c r="C409" s="10">
        <v>400</v>
      </c>
      <c r="D409" s="11">
        <v>90000</v>
      </c>
      <c r="E409" s="11">
        <v>49000</v>
      </c>
      <c r="F409" s="11">
        <v>37000</v>
      </c>
      <c r="G409" s="11">
        <v>70000</v>
      </c>
      <c r="H409" s="12"/>
    </row>
    <row r="410" spans="2:8" ht="15">
      <c r="B410" s="9" t="str">
        <f>VLOOKUP($B410,'[1]imisdata2009-10'!$A$2:$Q$914,7,FALSE)</f>
        <v>Sacramento</v>
      </c>
      <c r="C410" s="10">
        <v>230</v>
      </c>
      <c r="D410" s="11">
        <v>75000</v>
      </c>
      <c r="E410" s="11">
        <v>41600</v>
      </c>
      <c r="F410" s="11">
        <v>30000</v>
      </c>
      <c r="G410" s="11"/>
      <c r="H410" s="12"/>
    </row>
    <row r="411" spans="2:8" ht="15">
      <c r="B411" s="9" t="str">
        <f>VLOOKUP($B411,'[1]imisdata2009-10'!$A$2:$Q$914,7,FALSE)</f>
        <v>Sacramento</v>
      </c>
      <c r="C411" s="10"/>
      <c r="D411" s="11">
        <v>40000</v>
      </c>
      <c r="E411" s="11">
        <v>50000</v>
      </c>
      <c r="F411" s="11">
        <v>30000</v>
      </c>
      <c r="G411" s="11"/>
      <c r="H411" s="12"/>
    </row>
    <row r="412" spans="2:8" ht="15">
      <c r="B412" s="9" t="str">
        <f>VLOOKUP($B412,'[1]imisdata2009-10'!$A$2:$Q$914,7,FALSE)</f>
        <v>Sacramento</v>
      </c>
      <c r="C412" s="10">
        <v>357</v>
      </c>
      <c r="D412" s="11">
        <v>90000</v>
      </c>
      <c r="E412" s="11">
        <v>50000</v>
      </c>
      <c r="F412" s="11">
        <v>40000</v>
      </c>
      <c r="G412" s="11"/>
      <c r="H412" s="12">
        <v>40000</v>
      </c>
    </row>
    <row r="413" spans="2:8" ht="15">
      <c r="B413" s="9" t="str">
        <f>VLOOKUP($B413,'[1]imisdata2009-10'!$A$2:$Q$914,7,FALSE)</f>
        <v>Sacramento</v>
      </c>
      <c r="C413" s="10">
        <v>76</v>
      </c>
      <c r="D413" s="11">
        <v>17000</v>
      </c>
      <c r="E413" s="11">
        <v>45000</v>
      </c>
      <c r="F413" s="11">
        <v>19000</v>
      </c>
      <c r="G413" s="11"/>
      <c r="H413" s="12"/>
    </row>
    <row r="414" spans="2:8" ht="15">
      <c r="B414" s="9" t="str">
        <f>VLOOKUP($B414,'[1]imisdata2009-10'!$A$2:$Q$914,7,FALSE)</f>
        <v>Sacramento</v>
      </c>
      <c r="C414" s="10">
        <v>265</v>
      </c>
      <c r="D414" s="11">
        <v>90000</v>
      </c>
      <c r="E414" s="11">
        <v>58000</v>
      </c>
      <c r="F414" s="11">
        <v>30000</v>
      </c>
      <c r="G414" s="11"/>
      <c r="H414" s="12"/>
    </row>
    <row r="415" spans="2:8" ht="15">
      <c r="B415" s="9" t="str">
        <f>VLOOKUP($B415,'[1]imisdata2009-10'!$A$2:$Q$914,7,FALSE)</f>
        <v>Sacramento</v>
      </c>
      <c r="C415" s="10">
        <v>300</v>
      </c>
      <c r="D415" s="11">
        <v>120000</v>
      </c>
      <c r="E415" s="11">
        <v>60000</v>
      </c>
      <c r="F415" s="11">
        <v>40000</v>
      </c>
      <c r="G415" s="11"/>
      <c r="H415" s="12">
        <v>30000</v>
      </c>
    </row>
    <row r="416" spans="2:8" ht="15">
      <c r="B416" s="9" t="str">
        <f>VLOOKUP($B416,'[1]imisdata2009-10'!$A$2:$Q$914,7,FALSE)</f>
        <v>Sacramento</v>
      </c>
      <c r="C416" s="10">
        <v>85</v>
      </c>
      <c r="D416" s="11">
        <v>30000</v>
      </c>
      <c r="E416" s="11">
        <v>40000</v>
      </c>
      <c r="F416" s="11">
        <v>30000</v>
      </c>
      <c r="G416" s="11"/>
      <c r="H416" s="12">
        <v>12000</v>
      </c>
    </row>
    <row r="417" spans="2:8" ht="15">
      <c r="B417" s="9" t="str">
        <f>VLOOKUP($B417,'[1]imisdata2009-10'!$A$2:$Q$914,7,FALSE)</f>
        <v>Sacramento</v>
      </c>
      <c r="C417" s="10">
        <v>300</v>
      </c>
      <c r="D417" s="11">
        <v>104000</v>
      </c>
      <c r="E417" s="11">
        <v>50000</v>
      </c>
      <c r="F417" s="11">
        <v>50000</v>
      </c>
      <c r="G417" s="11"/>
      <c r="H417" s="12">
        <v>35000</v>
      </c>
    </row>
    <row r="418" spans="2:8" ht="15">
      <c r="B418" s="9" t="str">
        <f>VLOOKUP($B418,'[1]imisdata2009-10'!$A$2:$Q$914,7,FALSE)</f>
        <v>Sacramento</v>
      </c>
      <c r="C418" s="10">
        <v>72</v>
      </c>
      <c r="D418" s="11">
        <v>43000</v>
      </c>
      <c r="E418" s="11">
        <v>39500</v>
      </c>
      <c r="F418" s="11">
        <v>22000</v>
      </c>
      <c r="G418" s="11"/>
      <c r="H418" s="12">
        <v>5000</v>
      </c>
    </row>
    <row r="419" spans="2:8" ht="15">
      <c r="B419" s="9" t="str">
        <f>VLOOKUP($B419,'[1]imisdata2009-10'!$A$2:$Q$914,7,FALSE)</f>
        <v>Sacramento</v>
      </c>
      <c r="C419" s="10">
        <v>325</v>
      </c>
      <c r="D419" s="11">
        <v>86000</v>
      </c>
      <c r="E419" s="11">
        <v>69500</v>
      </c>
      <c r="F419" s="11">
        <v>26000</v>
      </c>
      <c r="G419" s="11"/>
      <c r="H419" s="12"/>
    </row>
    <row r="420" spans="2:8" ht="15">
      <c r="B420" s="9" t="str">
        <f>VLOOKUP($B420,'[1]imisdata2009-10'!$A$2:$Q$914,7,FALSE)</f>
        <v>Sacramento</v>
      </c>
      <c r="C420" s="10">
        <v>200</v>
      </c>
      <c r="D420" s="11">
        <v>49742</v>
      </c>
      <c r="E420" s="11">
        <v>48826</v>
      </c>
      <c r="F420" s="11">
        <v>43995</v>
      </c>
      <c r="G420" s="11">
        <v>51273</v>
      </c>
      <c r="H420" s="12">
        <v>35454</v>
      </c>
    </row>
    <row r="421" spans="2:8" ht="15">
      <c r="B421" s="9" t="str">
        <f>VLOOKUP($B421,'[1]imisdata2009-10'!$A$2:$Q$914,7,FALSE)</f>
        <v>Sacramento</v>
      </c>
      <c r="C421" s="10">
        <v>270</v>
      </c>
      <c r="D421" s="11">
        <v>78000</v>
      </c>
      <c r="E421" s="11">
        <v>45000</v>
      </c>
      <c r="F421" s="11">
        <v>24000</v>
      </c>
      <c r="G421" s="11"/>
      <c r="H421" s="12">
        <v>31000</v>
      </c>
    </row>
    <row r="422" spans="2:8" ht="15">
      <c r="B422" s="9" t="str">
        <f>VLOOKUP($B422,'[1]imisdata2009-10'!$A$2:$Q$914,7,FALSE)</f>
        <v>Sacramento</v>
      </c>
      <c r="C422" s="10">
        <v>278</v>
      </c>
      <c r="D422" s="11">
        <v>65000</v>
      </c>
      <c r="E422" s="11">
        <v>45000</v>
      </c>
      <c r="F422" s="11">
        <v>32000</v>
      </c>
      <c r="G422" s="11">
        <v>20000</v>
      </c>
      <c r="H422" s="12">
        <v>30000</v>
      </c>
    </row>
    <row r="423" spans="2:8" ht="15">
      <c r="B423" s="9" t="str">
        <f>VLOOKUP($B423,'[1]imisdata2009-10'!$A$2:$Q$914,7,FALSE)</f>
        <v>Sacramento</v>
      </c>
      <c r="C423" s="10"/>
      <c r="D423" s="11">
        <v>100000</v>
      </c>
      <c r="E423" s="11">
        <v>45000</v>
      </c>
      <c r="F423" s="11">
        <v>30000</v>
      </c>
      <c r="G423" s="11"/>
      <c r="H423" s="12">
        <v>25000</v>
      </c>
    </row>
    <row r="424" spans="2:8" ht="15">
      <c r="B424" s="9" t="str">
        <f>VLOOKUP($B424,'[1]imisdata2009-10'!$A$2:$Q$914,7,FALSE)</f>
        <v>Sacramento</v>
      </c>
      <c r="C424" s="10"/>
      <c r="D424" s="11">
        <v>62000</v>
      </c>
      <c r="E424" s="11">
        <v>42000</v>
      </c>
      <c r="F424" s="11">
        <v>42000</v>
      </c>
      <c r="G424" s="11"/>
      <c r="H424" s="12">
        <v>5000</v>
      </c>
    </row>
    <row r="425" spans="2:8" ht="15">
      <c r="B425" s="9" t="str">
        <f>VLOOKUP($B425,'[1]imisdata2009-10'!$A$2:$Q$914,7,FALSE)</f>
        <v>Sacramento</v>
      </c>
      <c r="C425" s="10"/>
      <c r="D425" s="11">
        <v>70000</v>
      </c>
      <c r="E425" s="11">
        <v>50000</v>
      </c>
      <c r="F425" s="11">
        <v>21000</v>
      </c>
      <c r="G425" s="11"/>
      <c r="H425" s="12">
        <v>10000</v>
      </c>
    </row>
    <row r="426" spans="2:8" ht="15">
      <c r="B426" s="9" t="str">
        <f>VLOOKUP($B426,'[1]imisdata2009-10'!$A$2:$Q$914,7,FALSE)</f>
        <v>Sacramento</v>
      </c>
      <c r="C426" s="10">
        <v>522</v>
      </c>
      <c r="D426" s="11">
        <v>90000</v>
      </c>
      <c r="E426" s="11">
        <v>53000</v>
      </c>
      <c r="F426" s="11">
        <v>38000</v>
      </c>
      <c r="G426" s="11">
        <v>42000</v>
      </c>
      <c r="H426" s="12">
        <v>40000</v>
      </c>
    </row>
    <row r="427" spans="2:8" ht="15">
      <c r="B427" s="9" t="str">
        <f>VLOOKUP($B427,'[1]imisdata2009-10'!$A$2:$Q$914,7,FALSE)</f>
        <v>Sacramento</v>
      </c>
      <c r="C427" s="10"/>
      <c r="D427" s="11">
        <v>76000</v>
      </c>
      <c r="E427" s="11">
        <v>45000</v>
      </c>
      <c r="F427" s="11">
        <v>30000</v>
      </c>
      <c r="G427" s="11"/>
      <c r="H427" s="12"/>
    </row>
    <row r="428" spans="2:8" ht="15">
      <c r="B428" s="9" t="str">
        <f>VLOOKUP($B428,'[1]imisdata2009-10'!$A$2:$Q$914,7,FALSE)</f>
        <v>Sacramento</v>
      </c>
      <c r="C428" s="10"/>
      <c r="D428" s="11">
        <v>95000</v>
      </c>
      <c r="E428" s="11">
        <v>55000</v>
      </c>
      <c r="F428" s="11">
        <v>38000</v>
      </c>
      <c r="G428" s="11"/>
      <c r="H428" s="12"/>
    </row>
    <row r="429" spans="2:8" ht="15">
      <c r="B429" s="9" t="str">
        <f>VLOOKUP($B429,'[1]imisdata2009-10'!$A$2:$Q$914,7,FALSE)</f>
        <v>Sacramento</v>
      </c>
      <c r="C429" s="10">
        <v>230</v>
      </c>
      <c r="D429" s="11">
        <v>64000</v>
      </c>
      <c r="E429" s="11">
        <v>42000</v>
      </c>
      <c r="F429" s="11">
        <v>28000</v>
      </c>
      <c r="G429" s="11">
        <v>50000</v>
      </c>
      <c r="H429" s="12">
        <v>24000</v>
      </c>
    </row>
    <row r="430" spans="2:8" ht="15">
      <c r="B430" s="9" t="str">
        <f>VLOOKUP($B430,'[1]imisdata2009-10'!$A$2:$Q$914,7,FALSE)</f>
        <v>Sacramento</v>
      </c>
      <c r="C430" s="10">
        <v>247</v>
      </c>
      <c r="D430" s="11">
        <v>130000</v>
      </c>
      <c r="E430" s="11">
        <v>56000</v>
      </c>
      <c r="F430" s="11">
        <v>40000</v>
      </c>
      <c r="G430" s="11"/>
      <c r="H430" s="12">
        <v>35000</v>
      </c>
    </row>
    <row r="431" spans="2:8" ht="15">
      <c r="B431" s="9" t="str">
        <f>VLOOKUP($B431,'[1]imisdata2009-10'!$A$2:$Q$914,7,FALSE)</f>
        <v>Sacramento</v>
      </c>
      <c r="C431" s="10">
        <v>122</v>
      </c>
      <c r="D431" s="11">
        <v>83000</v>
      </c>
      <c r="E431" s="11">
        <v>45000</v>
      </c>
      <c r="F431" s="11">
        <v>25000</v>
      </c>
      <c r="G431" s="11"/>
      <c r="H431" s="12"/>
    </row>
    <row r="432" spans="2:8" ht="15">
      <c r="B432" s="9" t="str">
        <f>VLOOKUP($B432,'[1]imisdata2009-10'!$A$2:$Q$914,7,FALSE)</f>
        <v>Sacramento</v>
      </c>
      <c r="C432" s="10"/>
      <c r="D432" s="11">
        <v>80000</v>
      </c>
      <c r="E432" s="11">
        <v>45000</v>
      </c>
      <c r="F432" s="11">
        <v>35000</v>
      </c>
      <c r="G432" s="11">
        <v>35000</v>
      </c>
      <c r="H432" s="12">
        <v>25000</v>
      </c>
    </row>
    <row r="433" spans="2:8" ht="15">
      <c r="B433" s="9" t="str">
        <f>VLOOKUP($B433,'[1]imisdata2009-10'!$A$2:$Q$914,7,FALSE)</f>
        <v>Sacramento</v>
      </c>
      <c r="C433" s="10">
        <v>370</v>
      </c>
      <c r="D433" s="11">
        <v>70000</v>
      </c>
      <c r="E433" s="11">
        <v>40000</v>
      </c>
      <c r="F433" s="11">
        <v>22000</v>
      </c>
      <c r="G433" s="11"/>
      <c r="H433" s="12"/>
    </row>
    <row r="434" spans="2:8" ht="15">
      <c r="B434" s="9" t="str">
        <f>VLOOKUP($B434,'[1]imisdata2009-10'!$A$2:$Q$914,7,FALSE)</f>
        <v>Sacramento</v>
      </c>
      <c r="C434" s="10">
        <v>330</v>
      </c>
      <c r="D434" s="11">
        <v>80000</v>
      </c>
      <c r="E434" s="11">
        <v>45000</v>
      </c>
      <c r="F434" s="11">
        <v>30000</v>
      </c>
      <c r="G434" s="11"/>
      <c r="H434" s="12"/>
    </row>
    <row r="435" spans="2:8" ht="15">
      <c r="B435" s="9" t="str">
        <f>VLOOKUP($B435,'[1]imisdata2009-10'!$A$2:$Q$914,7,FALSE)</f>
        <v>Sacramento</v>
      </c>
      <c r="C435" s="10">
        <v>465</v>
      </c>
      <c r="D435" s="11">
        <v>90000</v>
      </c>
      <c r="E435" s="11">
        <v>50000</v>
      </c>
      <c r="F435" s="11">
        <v>41000</v>
      </c>
      <c r="G435" s="11">
        <v>78000</v>
      </c>
      <c r="H435" s="12">
        <v>35000</v>
      </c>
    </row>
    <row r="436" spans="2:8" ht="15">
      <c r="B436" s="9" t="str">
        <f>VLOOKUP($B436,'[1]imisdata2009-10'!$A$2:$Q$914,7,FALSE)</f>
        <v>Sacramento</v>
      </c>
      <c r="C436" s="10">
        <v>476</v>
      </c>
      <c r="D436" s="11">
        <v>105000</v>
      </c>
      <c r="E436" s="11">
        <v>51000</v>
      </c>
      <c r="F436" s="11">
        <v>38000</v>
      </c>
      <c r="G436" s="11"/>
      <c r="H436" s="12">
        <v>38000</v>
      </c>
    </row>
    <row r="437" spans="2:8" ht="15">
      <c r="B437" s="9" t="str">
        <f>VLOOKUP($B437,'[1]imisdata2009-10'!$A$2:$Q$914,7,FALSE)</f>
        <v>Sacramento</v>
      </c>
      <c r="C437" s="10"/>
      <c r="D437" s="11">
        <v>65000</v>
      </c>
      <c r="E437" s="11">
        <v>41000</v>
      </c>
      <c r="F437" s="11">
        <v>30000</v>
      </c>
      <c r="G437" s="11"/>
      <c r="H437" s="12">
        <v>18000</v>
      </c>
    </row>
    <row r="438" spans="2:8" ht="15">
      <c r="B438" s="9" t="str">
        <f>VLOOKUP($B438,'[1]imisdata2009-10'!$A$2:$Q$914,7,FALSE)</f>
        <v>Sacramento</v>
      </c>
      <c r="C438" s="10"/>
      <c r="D438" s="11">
        <v>73000</v>
      </c>
      <c r="E438" s="11">
        <v>48000</v>
      </c>
      <c r="F438" s="11"/>
      <c r="G438" s="11"/>
      <c r="H438" s="12"/>
    </row>
    <row r="439" spans="2:8" ht="15">
      <c r="B439" s="9" t="str">
        <f>VLOOKUP($B439,'[1]imisdata2009-10'!$A$2:$Q$914,7,FALSE)</f>
        <v>Sacramento</v>
      </c>
      <c r="C439" s="10"/>
      <c r="D439" s="11">
        <v>100000</v>
      </c>
      <c r="E439" s="11">
        <v>68000</v>
      </c>
      <c r="F439" s="11">
        <v>45000</v>
      </c>
      <c r="G439" s="11"/>
      <c r="H439" s="12"/>
    </row>
    <row r="440" spans="2:8" ht="15">
      <c r="B440" s="9" t="str">
        <f>VLOOKUP($B440,'[1]imisdata2009-10'!$A$2:$Q$914,7,FALSE)</f>
        <v>Sacramento</v>
      </c>
      <c r="C440" s="10">
        <v>600</v>
      </c>
      <c r="D440" s="11">
        <v>115000</v>
      </c>
      <c r="E440" s="11">
        <v>55000</v>
      </c>
      <c r="F440" s="11">
        <v>30000</v>
      </c>
      <c r="G440" s="11"/>
      <c r="H440" s="12">
        <v>15000</v>
      </c>
    </row>
    <row r="441" spans="2:8" ht="15">
      <c r="B441" s="9" t="str">
        <f>VLOOKUP($B441,'[1]imisdata2009-10'!$A$2:$Q$914,7,FALSE)</f>
        <v>Sacramento</v>
      </c>
      <c r="C441" s="10">
        <v>2000</v>
      </c>
      <c r="D441" s="11">
        <v>93000</v>
      </c>
      <c r="E441" s="11">
        <v>60000</v>
      </c>
      <c r="F441" s="11">
        <v>30000</v>
      </c>
      <c r="G441" s="11">
        <v>50000</v>
      </c>
      <c r="H441" s="12"/>
    </row>
    <row r="442" spans="2:8" ht="15">
      <c r="B442" s="9" t="str">
        <f>VLOOKUP($B442,'[1]imisdata2009-10'!$A$2:$Q$914,7,FALSE)</f>
        <v>Sacramento</v>
      </c>
      <c r="C442" s="10">
        <v>215</v>
      </c>
      <c r="D442" s="11">
        <v>85000</v>
      </c>
      <c r="E442" s="11">
        <v>55000</v>
      </c>
      <c r="F442" s="11"/>
      <c r="G442" s="11"/>
      <c r="H442" s="12"/>
    </row>
    <row r="443" spans="2:8" ht="15">
      <c r="B443" s="9" t="str">
        <f>VLOOKUP($B443,'[1]imisdata2009-10'!$A$2:$Q$914,7,FALSE)</f>
        <v>Sacramento</v>
      </c>
      <c r="C443" s="10">
        <v>641</v>
      </c>
      <c r="D443" s="11">
        <v>80000</v>
      </c>
      <c r="E443" s="11">
        <v>36000</v>
      </c>
      <c r="F443" s="11">
        <v>40000</v>
      </c>
      <c r="G443" s="11">
        <v>38000</v>
      </c>
      <c r="H443" s="12">
        <v>38000</v>
      </c>
    </row>
    <row r="444" spans="2:8" ht="15">
      <c r="B444" s="9" t="str">
        <f>VLOOKUP($B444,'[1]imisdata2009-10'!$A$2:$Q$914,7,FALSE)</f>
        <v>Sacramento</v>
      </c>
      <c r="C444" s="10">
        <v>245</v>
      </c>
      <c r="D444" s="11">
        <v>90000</v>
      </c>
      <c r="E444" s="11">
        <v>50000</v>
      </c>
      <c r="F444" s="11">
        <v>40000</v>
      </c>
      <c r="G444" s="11"/>
      <c r="H444" s="12">
        <v>35000</v>
      </c>
    </row>
    <row r="445" spans="2:8" ht="15">
      <c r="B445" s="9" t="str">
        <f>VLOOKUP($B445,'[1]imisdata2009-10'!$A$2:$Q$914,7,FALSE)</f>
        <v>Sacramento</v>
      </c>
      <c r="C445" s="10"/>
      <c r="D445" s="11">
        <v>107000</v>
      </c>
      <c r="E445" s="11">
        <v>70000</v>
      </c>
      <c r="F445" s="11">
        <v>28000</v>
      </c>
      <c r="G445" s="11"/>
      <c r="H445" s="12">
        <v>28000</v>
      </c>
    </row>
    <row r="446" spans="2:8" ht="15">
      <c r="B446" s="9" t="str">
        <f>VLOOKUP($B446,'[1]imisdata2009-10'!$A$2:$Q$914,7,FALSE)</f>
        <v>Sacramento</v>
      </c>
      <c r="C446" s="10"/>
      <c r="D446" s="11">
        <v>82000</v>
      </c>
      <c r="E446" s="11">
        <v>50000</v>
      </c>
      <c r="F446" s="11"/>
      <c r="G446" s="11"/>
      <c r="H446" s="12"/>
    </row>
    <row r="447" spans="2:8" ht="15">
      <c r="B447" s="9" t="str">
        <f>VLOOKUP($B447,'[1]imisdata2009-10'!$A$2:$Q$914,7,FALSE)</f>
        <v>Sacramento</v>
      </c>
      <c r="C447" s="10"/>
      <c r="D447" s="11">
        <v>85000</v>
      </c>
      <c r="E447" s="11">
        <v>50000</v>
      </c>
      <c r="F447" s="11">
        <v>20000</v>
      </c>
      <c r="G447" s="11">
        <v>45000</v>
      </c>
      <c r="H447" s="12"/>
    </row>
    <row r="448" spans="2:8" ht="15">
      <c r="B448" s="9" t="str">
        <f>VLOOKUP($B448,'[1]imisdata2009-10'!$A$2:$Q$914,7,FALSE)</f>
        <v>Sacramento</v>
      </c>
      <c r="C448" s="10"/>
      <c r="D448" s="11">
        <v>81324</v>
      </c>
      <c r="E448" s="11">
        <v>48286</v>
      </c>
      <c r="F448" s="11">
        <v>39606</v>
      </c>
      <c r="G448" s="11">
        <v>66651</v>
      </c>
      <c r="H448" s="12">
        <v>28848</v>
      </c>
    </row>
    <row r="449" spans="2:8" ht="15">
      <c r="B449" s="9" t="str">
        <f>VLOOKUP($B449,'[1]imisdata2009-10'!$A$2:$Q$914,7,FALSE)</f>
        <v>Sacramento</v>
      </c>
      <c r="C449" s="10"/>
      <c r="D449" s="11">
        <v>74000</v>
      </c>
      <c r="E449" s="11">
        <v>43000</v>
      </c>
      <c r="F449" s="11">
        <v>38000</v>
      </c>
      <c r="G449" s="11"/>
      <c r="H449" s="12">
        <v>25000</v>
      </c>
    </row>
    <row r="450" spans="2:8" ht="15">
      <c r="B450" s="9" t="str">
        <f>VLOOKUP($B450,'[1]imisdata2009-10'!$A$2:$Q$914,7,FALSE)</f>
        <v>Sacramento</v>
      </c>
      <c r="C450" s="10">
        <v>421</v>
      </c>
      <c r="D450" s="11">
        <v>80000</v>
      </c>
      <c r="E450" s="11">
        <v>36000</v>
      </c>
      <c r="F450" s="11">
        <v>40000</v>
      </c>
      <c r="G450" s="11">
        <v>38000</v>
      </c>
      <c r="H450" s="12">
        <v>38000</v>
      </c>
    </row>
    <row r="451" spans="2:8" ht="15">
      <c r="B451" s="9" t="str">
        <f>VLOOKUP($B451,'[1]imisdata2009-10'!$A$2:$Q$914,7,FALSE)</f>
        <v>Sacramento</v>
      </c>
      <c r="C451" s="10">
        <v>115</v>
      </c>
      <c r="D451" s="11">
        <v>72000</v>
      </c>
      <c r="E451" s="11">
        <v>58000</v>
      </c>
      <c r="F451" s="11">
        <v>20000</v>
      </c>
      <c r="G451" s="11"/>
      <c r="H451" s="12">
        <v>9000</v>
      </c>
    </row>
    <row r="452" spans="2:8" ht="15">
      <c r="B452" s="9" t="str">
        <f>VLOOKUP($B452,'[1]imisdata2009-10'!$A$2:$Q$914,7,FALSE)</f>
        <v>Sacramento</v>
      </c>
      <c r="C452" s="10">
        <v>230</v>
      </c>
      <c r="D452" s="11">
        <v>100000</v>
      </c>
      <c r="E452" s="11">
        <v>40000</v>
      </c>
      <c r="F452" s="11">
        <v>30000</v>
      </c>
      <c r="G452" s="11"/>
      <c r="H452" s="12">
        <v>40000</v>
      </c>
    </row>
    <row r="453" spans="2:8" ht="15">
      <c r="B453" s="9" t="str">
        <f>VLOOKUP($B453,'[1]imisdata2009-10'!$A$2:$Q$914,7,FALSE)</f>
        <v>Sacramento</v>
      </c>
      <c r="C453" s="10">
        <v>530</v>
      </c>
      <c r="D453" s="11">
        <v>90000</v>
      </c>
      <c r="E453" s="11">
        <v>50000</v>
      </c>
      <c r="F453" s="11">
        <v>27000</v>
      </c>
      <c r="G453" s="11">
        <v>80000</v>
      </c>
      <c r="H453" s="12">
        <v>5000</v>
      </c>
    </row>
    <row r="454" spans="2:8" ht="15">
      <c r="B454" s="9" t="str">
        <f>VLOOKUP($B454,'[1]imisdata2009-10'!$A$2:$Q$914,7,FALSE)</f>
        <v>Sacramento</v>
      </c>
      <c r="C454" s="10">
        <v>125</v>
      </c>
      <c r="D454" s="11">
        <v>80000</v>
      </c>
      <c r="E454" s="11">
        <v>45000</v>
      </c>
      <c r="F454" s="11">
        <v>25000</v>
      </c>
      <c r="G454" s="11"/>
      <c r="H454" s="12">
        <v>8000</v>
      </c>
    </row>
    <row r="455" spans="2:8" ht="15">
      <c r="B455" s="9" t="str">
        <f>VLOOKUP($B455,'[1]imisdata2009-10'!$A$2:$Q$914,7,FALSE)</f>
        <v>Sacramento</v>
      </c>
      <c r="C455" s="10">
        <v>360</v>
      </c>
      <c r="D455" s="11">
        <v>90000</v>
      </c>
      <c r="E455" s="11">
        <v>50000</v>
      </c>
      <c r="F455" s="11">
        <v>33000</v>
      </c>
      <c r="G455" s="11"/>
      <c r="H455" s="12">
        <v>22000</v>
      </c>
    </row>
    <row r="456" spans="2:8" ht="15">
      <c r="B456" s="9" t="str">
        <f>VLOOKUP($B456,'[1]imisdata2009-10'!$A$2:$Q$914,7,FALSE)</f>
        <v>Sacramento</v>
      </c>
      <c r="C456" s="10">
        <v>102</v>
      </c>
      <c r="D456" s="11">
        <v>30000</v>
      </c>
      <c r="E456" s="11">
        <v>38000</v>
      </c>
      <c r="F456" s="11">
        <v>23000</v>
      </c>
      <c r="G456" s="11"/>
      <c r="H456" s="12"/>
    </row>
    <row r="457" spans="2:8" ht="15">
      <c r="B457" s="9" t="str">
        <f>VLOOKUP($B457,'[1]imisdata2009-10'!$A$2:$Q$914,7,FALSE)</f>
        <v>Sacramento</v>
      </c>
      <c r="C457" s="10">
        <v>119</v>
      </c>
      <c r="D457" s="11">
        <v>80000</v>
      </c>
      <c r="E457" s="11">
        <v>36000</v>
      </c>
      <c r="F457" s="11">
        <v>40000</v>
      </c>
      <c r="G457" s="11">
        <v>38000</v>
      </c>
      <c r="H457" s="12">
        <v>38000</v>
      </c>
    </row>
    <row r="458" spans="2:8" ht="15">
      <c r="B458" s="9" t="str">
        <f>VLOOKUP($B458,'[1]imisdata2009-10'!$A$2:$Q$914,7,FALSE)</f>
        <v>Sacramento</v>
      </c>
      <c r="C458" s="10">
        <v>280</v>
      </c>
      <c r="D458" s="11">
        <v>84000</v>
      </c>
      <c r="E458" s="11">
        <v>39500</v>
      </c>
      <c r="F458" s="11">
        <v>15000</v>
      </c>
      <c r="G458" s="11">
        <v>80000</v>
      </c>
      <c r="H458" s="12"/>
    </row>
    <row r="459" spans="2:8" ht="15">
      <c r="B459" s="9" t="str">
        <f>VLOOKUP($B459,'[1]imisdata2009-10'!$A$2:$Q$914,7,FALSE)</f>
        <v>Sacramento</v>
      </c>
      <c r="C459" s="10">
        <v>310</v>
      </c>
      <c r="D459" s="11">
        <v>82000</v>
      </c>
      <c r="E459" s="11">
        <v>50000</v>
      </c>
      <c r="F459" s="11">
        <v>30000</v>
      </c>
      <c r="G459" s="11">
        <v>10000</v>
      </c>
      <c r="H459" s="12">
        <v>10000</v>
      </c>
    </row>
    <row r="460" spans="2:8" ht="15">
      <c r="B460" s="9" t="str">
        <f>VLOOKUP($B460,'[1]imisdata2009-10'!$A$2:$Q$914,7,FALSE)</f>
        <v>Sacramento</v>
      </c>
      <c r="C460" s="10">
        <v>88</v>
      </c>
      <c r="D460" s="11">
        <v>62000</v>
      </c>
      <c r="E460" s="11">
        <v>55000</v>
      </c>
      <c r="F460" s="11">
        <v>32000</v>
      </c>
      <c r="G460" s="11"/>
      <c r="H460" s="12"/>
    </row>
    <row r="461" spans="2:8" ht="15">
      <c r="B461" s="9" t="str">
        <f>VLOOKUP($B461,'[1]imisdata2009-10'!$A$2:$Q$914,7,FALSE)</f>
        <v>Sacramento</v>
      </c>
      <c r="C461" s="10">
        <v>400</v>
      </c>
      <c r="D461" s="11">
        <v>110000</v>
      </c>
      <c r="E461" s="11">
        <v>60000</v>
      </c>
      <c r="F461" s="11">
        <v>35000</v>
      </c>
      <c r="G461" s="11"/>
      <c r="H461" s="12">
        <v>32000</v>
      </c>
    </row>
    <row r="462" spans="2:8" ht="15">
      <c r="B462" s="9" t="str">
        <f>VLOOKUP($B462,'[1]imisdata2009-10'!$A$2:$Q$914,7,FALSE)</f>
        <v>Sacramento</v>
      </c>
      <c r="C462" s="10">
        <v>60</v>
      </c>
      <c r="D462" s="11">
        <v>65000</v>
      </c>
      <c r="E462" s="11">
        <v>40000</v>
      </c>
      <c r="F462" s="11">
        <v>25000</v>
      </c>
      <c r="G462" s="11"/>
      <c r="H462" s="12"/>
    </row>
    <row r="463" spans="2:8" ht="15">
      <c r="B463" s="9" t="str">
        <f>VLOOKUP($B463,'[1]imisdata2009-10'!$A$2:$Q$914,7,FALSE)</f>
        <v>Sacramento</v>
      </c>
      <c r="C463" s="10">
        <v>250</v>
      </c>
      <c r="D463" s="11"/>
      <c r="E463" s="11">
        <v>38000</v>
      </c>
      <c r="F463" s="11"/>
      <c r="G463" s="11"/>
      <c r="H463" s="12"/>
    </row>
    <row r="464" spans="2:8" ht="15">
      <c r="B464" s="9" t="str">
        <f>VLOOKUP($B464,'[1]imisdata2009-10'!$A$2:$Q$914,7,FALSE)</f>
        <v>Sacramento</v>
      </c>
      <c r="C464" s="10">
        <v>396</v>
      </c>
      <c r="D464" s="11">
        <v>95000</v>
      </c>
      <c r="E464" s="11">
        <v>42000</v>
      </c>
      <c r="F464" s="11">
        <v>41000</v>
      </c>
      <c r="G464" s="11"/>
      <c r="H464" s="12">
        <v>42000</v>
      </c>
    </row>
    <row r="465" spans="2:8" ht="15">
      <c r="B465" s="9" t="str">
        <f>VLOOKUP($B465,'[1]imisdata2009-10'!$A$2:$Q$914,7,FALSE)</f>
        <v>Sacramento</v>
      </c>
      <c r="C465" s="10"/>
      <c r="D465" s="11">
        <v>85000</v>
      </c>
      <c r="E465" s="11">
        <v>43000</v>
      </c>
      <c r="F465" s="11">
        <v>22000</v>
      </c>
      <c r="G465" s="11">
        <v>20000</v>
      </c>
      <c r="H465" s="12">
        <v>18000</v>
      </c>
    </row>
    <row r="466" spans="2:8" ht="15">
      <c r="B466" s="9" t="str">
        <f>VLOOKUP($B466,'[1]imisdata2009-10'!$A$2:$Q$914,7,FALSE)</f>
        <v>Sacramento</v>
      </c>
      <c r="C466" s="10"/>
      <c r="D466" s="11">
        <v>78000</v>
      </c>
      <c r="E466" s="11">
        <v>70000</v>
      </c>
      <c r="F466" s="11">
        <v>30000</v>
      </c>
      <c r="G466" s="11"/>
      <c r="H466" s="12">
        <v>40000</v>
      </c>
    </row>
    <row r="467" spans="2:8" ht="15">
      <c r="B467" s="9" t="str">
        <f>VLOOKUP($B467,'[1]imisdata2009-10'!$A$2:$Q$914,7,FALSE)</f>
        <v>Sacramento</v>
      </c>
      <c r="C467" s="10">
        <v>400</v>
      </c>
      <c r="D467" s="11">
        <v>90000</v>
      </c>
      <c r="E467" s="11">
        <v>56000</v>
      </c>
      <c r="F467" s="11">
        <v>30000</v>
      </c>
      <c r="G467" s="11">
        <v>5000</v>
      </c>
      <c r="H467" s="12">
        <v>20000</v>
      </c>
    </row>
    <row r="468" spans="2:8" ht="15">
      <c r="B468" s="9" t="str">
        <f>VLOOKUP($B468,'[1]imisdata2009-10'!$A$2:$Q$914,7,FALSE)</f>
        <v>Sacramento</v>
      </c>
      <c r="C468" s="10">
        <v>250</v>
      </c>
      <c r="D468" s="11">
        <v>85000</v>
      </c>
      <c r="E468" s="11">
        <v>40000</v>
      </c>
      <c r="F468" s="11">
        <v>32000</v>
      </c>
      <c r="G468" s="11"/>
      <c r="H468" s="12"/>
    </row>
    <row r="469" spans="2:8" ht="15">
      <c r="B469" s="9" t="str">
        <f>VLOOKUP($B469,'[1]imisdata2009-10'!$A$2:$Q$914,7,FALSE)</f>
        <v>Sacramento</v>
      </c>
      <c r="C469" s="10">
        <v>134</v>
      </c>
      <c r="D469" s="11">
        <v>75260</v>
      </c>
      <c r="E469" s="11">
        <v>55353</v>
      </c>
      <c r="F469" s="11"/>
      <c r="G469" s="11"/>
      <c r="H469" s="12"/>
    </row>
    <row r="470" spans="2:8" ht="15">
      <c r="B470" s="9" t="str">
        <f>VLOOKUP($B470,'[1]imisdata2009-10'!$A$2:$Q$914,7,FALSE)</f>
        <v>Sacramento</v>
      </c>
      <c r="C470" s="10"/>
      <c r="D470" s="11">
        <v>105000</v>
      </c>
      <c r="E470" s="11">
        <v>45000</v>
      </c>
      <c r="F470" s="11">
        <v>22000</v>
      </c>
      <c r="G470" s="11">
        <v>20000</v>
      </c>
      <c r="H470" s="12">
        <v>20000</v>
      </c>
    </row>
    <row r="471" spans="2:8" ht="15">
      <c r="B471" s="9" t="str">
        <f>VLOOKUP($B471,'[1]imisdata2009-10'!$A$2:$Q$914,7,FALSE)</f>
        <v>Sacramento</v>
      </c>
      <c r="C471" s="10"/>
      <c r="D471" s="11">
        <v>91050</v>
      </c>
      <c r="E471" s="11">
        <v>61850</v>
      </c>
      <c r="F471" s="11">
        <v>42500</v>
      </c>
      <c r="G471" s="11"/>
      <c r="H471" s="12"/>
    </row>
    <row r="472" spans="2:8" ht="15">
      <c r="B472" s="9" t="str">
        <f>VLOOKUP($B472,'[1]imisdata2009-10'!$A$2:$Q$914,7,FALSE)</f>
        <v>Sacramento</v>
      </c>
      <c r="C472" s="10">
        <v>75</v>
      </c>
      <c r="D472" s="11">
        <v>86000</v>
      </c>
      <c r="E472" s="11">
        <v>48000</v>
      </c>
      <c r="F472" s="11">
        <v>19000</v>
      </c>
      <c r="G472" s="11"/>
      <c r="H472" s="12"/>
    </row>
    <row r="473" spans="2:8" ht="15">
      <c r="B473" s="9" t="str">
        <f>VLOOKUP($B473,'[1]imisdata2009-10'!$A$2:$Q$914,7,FALSE)</f>
        <v>Sacramento</v>
      </c>
      <c r="C473" s="10">
        <v>120</v>
      </c>
      <c r="D473" s="11">
        <v>60000</v>
      </c>
      <c r="E473" s="11">
        <v>40000</v>
      </c>
      <c r="F473" s="11"/>
      <c r="G473" s="11"/>
      <c r="H473" s="12"/>
    </row>
    <row r="474" spans="2:8" ht="15">
      <c r="B474" s="9" t="str">
        <f>VLOOKUP($B474,'[1]imisdata2009-10'!$A$2:$Q$914,7,FALSE)</f>
        <v>Sacramento</v>
      </c>
      <c r="C474" s="10">
        <v>112</v>
      </c>
      <c r="D474" s="11">
        <v>70000</v>
      </c>
      <c r="E474" s="11">
        <v>55000</v>
      </c>
      <c r="F474" s="11"/>
      <c r="G474" s="11"/>
      <c r="H474" s="12"/>
    </row>
    <row r="475" spans="2:8" ht="15">
      <c r="B475" s="9" t="str">
        <f>VLOOKUP($B475,'[1]imisdata2009-10'!$A$2:$Q$914,7,FALSE)</f>
        <v>Sacramento</v>
      </c>
      <c r="C475" s="10">
        <v>50</v>
      </c>
      <c r="D475" s="11"/>
      <c r="E475" s="11">
        <v>60000</v>
      </c>
      <c r="F475" s="11"/>
      <c r="G475" s="11"/>
      <c r="H475" s="12"/>
    </row>
    <row r="476" spans="2:8" ht="15">
      <c r="B476" s="9" t="str">
        <f>VLOOKUP($B476,'[1]imisdata2009-10'!$A$2:$Q$914,7,FALSE)</f>
        <v>Sacramento</v>
      </c>
      <c r="C476" s="10">
        <v>100</v>
      </c>
      <c r="D476" s="11">
        <v>102865</v>
      </c>
      <c r="E476" s="11">
        <v>44080</v>
      </c>
      <c r="F476" s="11">
        <v>33624</v>
      </c>
      <c r="G476" s="11"/>
      <c r="H476" s="12"/>
    </row>
    <row r="477" spans="2:8" ht="15">
      <c r="B477" s="9" t="str">
        <f>VLOOKUP($B477,'[1]imisdata2009-10'!$A$2:$Q$914,7,FALSE)</f>
        <v>Sacramento</v>
      </c>
      <c r="C477" s="10"/>
      <c r="D477" s="11">
        <v>81324</v>
      </c>
      <c r="E477" s="11">
        <v>48286</v>
      </c>
      <c r="F477" s="11">
        <v>39606</v>
      </c>
      <c r="G477" s="11">
        <v>66651</v>
      </c>
      <c r="H477" s="12">
        <v>28848</v>
      </c>
    </row>
    <row r="478" spans="2:8" ht="15">
      <c r="B478" s="9" t="str">
        <f>VLOOKUP($B478,'[1]imisdata2009-10'!$A$2:$Q$914,7,FALSE)</f>
        <v>Sacramento</v>
      </c>
      <c r="C478" s="10"/>
      <c r="D478" s="11">
        <v>81324</v>
      </c>
      <c r="E478" s="11">
        <v>48286</v>
      </c>
      <c r="F478" s="11">
        <v>39606</v>
      </c>
      <c r="G478" s="11">
        <v>66651</v>
      </c>
      <c r="H478" s="12">
        <v>28848</v>
      </c>
    </row>
    <row r="479" spans="2:8" ht="15">
      <c r="B479" s="9" t="str">
        <f>VLOOKUP($B479,'[1]imisdata2009-10'!$A$2:$Q$914,7,FALSE)</f>
        <v>Sacramento</v>
      </c>
      <c r="C479" s="10">
        <v>200</v>
      </c>
      <c r="D479" s="11">
        <v>72000</v>
      </c>
      <c r="E479" s="11">
        <v>47000</v>
      </c>
      <c r="F479" s="11">
        <v>28000</v>
      </c>
      <c r="G479" s="11"/>
      <c r="H479" s="12"/>
    </row>
    <row r="480" spans="2:8" ht="15">
      <c r="B480" s="9" t="str">
        <f>VLOOKUP($B480,'[1]imisdata2009-10'!$A$2:$Q$914,7,FALSE)</f>
        <v>Sacramento</v>
      </c>
      <c r="C480" s="10">
        <v>96</v>
      </c>
      <c r="D480" s="11">
        <v>61000</v>
      </c>
      <c r="E480" s="11">
        <v>55000</v>
      </c>
      <c r="F480" s="11"/>
      <c r="G480" s="11">
        <v>30000</v>
      </c>
      <c r="H480" s="12">
        <v>12000</v>
      </c>
    </row>
    <row r="481" spans="2:8" ht="15.75" thickBot="1">
      <c r="B481" s="41" t="str">
        <f>VLOOKUP($B481,'[1]imisdata2009-10'!$A$2:$Q$914,7,FALSE)</f>
        <v>Sacramento</v>
      </c>
      <c r="C481" s="42"/>
      <c r="D481" s="43">
        <v>100000</v>
      </c>
      <c r="E481" s="43">
        <v>70000</v>
      </c>
      <c r="F481" s="43">
        <v>30000</v>
      </c>
      <c r="G481" s="43"/>
      <c r="H481" s="44">
        <v>30000</v>
      </c>
    </row>
    <row r="482" spans="2:8" ht="6.75" customHeight="1" thickBot="1">
      <c r="B482" s="45"/>
      <c r="C482" s="46"/>
      <c r="D482" s="46"/>
      <c r="E482" s="46"/>
      <c r="F482" s="46"/>
      <c r="G482" s="46"/>
      <c r="H482" s="46"/>
    </row>
    <row r="483" spans="2:8" s="4" customFormat="1" ht="21" customHeight="1" thickBot="1">
      <c r="B483" s="65" t="s">
        <v>25</v>
      </c>
      <c r="C483" s="66"/>
      <c r="D483" s="22"/>
      <c r="E483" s="22"/>
      <c r="F483" s="22"/>
      <c r="G483" s="22"/>
      <c r="H483" s="23"/>
    </row>
    <row r="484" spans="2:8" s="4" customFormat="1" ht="19.5" customHeight="1">
      <c r="B484" s="18" t="s">
        <v>8</v>
      </c>
      <c r="C484" s="24">
        <f aca="true" t="shared" si="24" ref="C484:H484">AVERAGE(C488:C534)</f>
        <v>609.5555555555555</v>
      </c>
      <c r="D484" s="25">
        <f t="shared" si="24"/>
        <v>90710.68181818182</v>
      </c>
      <c r="E484" s="25">
        <f t="shared" si="24"/>
        <v>51232.82608695652</v>
      </c>
      <c r="F484" s="25">
        <f t="shared" si="24"/>
        <v>34516.74418604651</v>
      </c>
      <c r="G484" s="25">
        <f t="shared" si="24"/>
        <v>44767.857142857145</v>
      </c>
      <c r="H484" s="26">
        <f t="shared" si="24"/>
        <v>27383.333333333332</v>
      </c>
    </row>
    <row r="485" spans="2:8" s="4" customFormat="1" ht="19.5" customHeight="1">
      <c r="B485" s="37" t="s">
        <v>26</v>
      </c>
      <c r="C485" s="47">
        <f aca="true" t="shared" si="25" ref="C485:H485">MEDIAN(C488:C534)</f>
        <v>398.5</v>
      </c>
      <c r="D485" s="48">
        <f t="shared" si="25"/>
        <v>90000</v>
      </c>
      <c r="E485" s="48">
        <f t="shared" si="25"/>
        <v>48500</v>
      </c>
      <c r="F485" s="48">
        <f t="shared" si="25"/>
        <v>35000</v>
      </c>
      <c r="G485" s="48">
        <f t="shared" si="25"/>
        <v>45000</v>
      </c>
      <c r="H485" s="49">
        <f t="shared" si="25"/>
        <v>28000</v>
      </c>
    </row>
    <row r="486" spans="2:8" s="4" customFormat="1" ht="19.5" customHeight="1">
      <c r="B486" s="19" t="s">
        <v>2</v>
      </c>
      <c r="C486" s="27">
        <f aca="true" t="shared" si="26" ref="C486:H486">MIN(C488:C534)</f>
        <v>50</v>
      </c>
      <c r="D486" s="28">
        <f t="shared" si="26"/>
        <v>60000</v>
      </c>
      <c r="E486" s="28">
        <f t="shared" si="26"/>
        <v>30000</v>
      </c>
      <c r="F486" s="28">
        <f t="shared" si="26"/>
        <v>20000</v>
      </c>
      <c r="G486" s="28">
        <f t="shared" si="26"/>
        <v>10000</v>
      </c>
      <c r="H486" s="29">
        <f t="shared" si="26"/>
        <v>4000</v>
      </c>
    </row>
    <row r="487" spans="2:8" s="4" customFormat="1" ht="19.5" customHeight="1" thickBot="1">
      <c r="B487" s="30" t="s">
        <v>3</v>
      </c>
      <c r="C487" s="31">
        <f aca="true" t="shared" si="27" ref="C487:H487">MAX(C488:C534)</f>
        <v>2523</v>
      </c>
      <c r="D487" s="32">
        <f t="shared" si="27"/>
        <v>155000</v>
      </c>
      <c r="E487" s="32">
        <f t="shared" si="27"/>
        <v>85000</v>
      </c>
      <c r="F487" s="32">
        <f t="shared" si="27"/>
        <v>55000</v>
      </c>
      <c r="G487" s="32">
        <f t="shared" si="27"/>
        <v>90000</v>
      </c>
      <c r="H487" s="33">
        <f t="shared" si="27"/>
        <v>50000</v>
      </c>
    </row>
    <row r="488" spans="2:8" ht="15.75" thickTop="1">
      <c r="B488" s="9" t="str">
        <f>VLOOKUP($B488,'[1]imisdata2009-10'!$A$2:$Q$914,7,FALSE)</f>
        <v>SanDiego</v>
      </c>
      <c r="C488" s="10">
        <v>1500</v>
      </c>
      <c r="D488" s="11">
        <v>100000</v>
      </c>
      <c r="E488" s="11">
        <v>46000</v>
      </c>
      <c r="F488" s="11">
        <v>38000</v>
      </c>
      <c r="G488" s="11"/>
      <c r="H488" s="12"/>
    </row>
    <row r="489" spans="2:8" ht="15">
      <c r="B489" s="9" t="str">
        <f>VLOOKUP($B489,'[1]imisdata2009-10'!$A$2:$Q$914,7,FALSE)</f>
        <v>SanDiego</v>
      </c>
      <c r="C489" s="10">
        <v>2523</v>
      </c>
      <c r="D489" s="11">
        <v>80000</v>
      </c>
      <c r="E489" s="11">
        <v>36000</v>
      </c>
      <c r="F489" s="11">
        <v>40000</v>
      </c>
      <c r="G489" s="11">
        <v>38000</v>
      </c>
      <c r="H489" s="12">
        <v>38000</v>
      </c>
    </row>
    <row r="490" spans="2:8" ht="15">
      <c r="B490" s="9" t="str">
        <f>VLOOKUP($B490,'[1]imisdata2009-10'!$A$2:$Q$914,7,FALSE)</f>
        <v>SanDiego</v>
      </c>
      <c r="C490" s="10"/>
      <c r="D490" s="11">
        <v>75000</v>
      </c>
      <c r="E490" s="11">
        <v>57500</v>
      </c>
      <c r="F490" s="11">
        <v>40000</v>
      </c>
      <c r="G490" s="11"/>
      <c r="H490" s="12">
        <v>4000</v>
      </c>
    </row>
    <row r="491" spans="2:8" ht="15">
      <c r="B491" s="9" t="str">
        <f>VLOOKUP($B491,'[1]imisdata2009-10'!$A$2:$Q$914,7,FALSE)</f>
        <v>SanDiego</v>
      </c>
      <c r="C491" s="10">
        <v>200</v>
      </c>
      <c r="D491" s="11">
        <v>99910</v>
      </c>
      <c r="E491" s="11">
        <v>52000</v>
      </c>
      <c r="F491" s="11">
        <v>30720</v>
      </c>
      <c r="G491" s="11"/>
      <c r="H491" s="12"/>
    </row>
    <row r="492" spans="2:8" ht="15">
      <c r="B492" s="9" t="str">
        <f>VLOOKUP($B492,'[1]imisdata2009-10'!$A$2:$Q$914,7,FALSE)</f>
        <v>SanDiego</v>
      </c>
      <c r="C492" s="10">
        <v>630</v>
      </c>
      <c r="D492" s="11">
        <v>90000</v>
      </c>
      <c r="E492" s="11">
        <v>50000</v>
      </c>
      <c r="F492" s="11">
        <v>40000</v>
      </c>
      <c r="G492" s="11">
        <v>90000</v>
      </c>
      <c r="H492" s="12"/>
    </row>
    <row r="493" spans="2:8" ht="15">
      <c r="B493" s="9" t="str">
        <f>VLOOKUP($B493,'[1]imisdata2009-10'!$A$2:$Q$914,7,FALSE)</f>
        <v>SanDiego</v>
      </c>
      <c r="C493" s="10">
        <v>324</v>
      </c>
      <c r="D493" s="11">
        <v>65000</v>
      </c>
      <c r="E493" s="11">
        <v>45000</v>
      </c>
      <c r="F493" s="11">
        <v>34000</v>
      </c>
      <c r="G493" s="11">
        <v>40000</v>
      </c>
      <c r="H493" s="12">
        <v>25000</v>
      </c>
    </row>
    <row r="494" spans="2:8" ht="15">
      <c r="B494" s="9" t="str">
        <f>VLOOKUP($B494,'[1]imisdata2009-10'!$A$2:$Q$914,7,FALSE)</f>
        <v>SanDiego</v>
      </c>
      <c r="C494" s="10"/>
      <c r="D494" s="11">
        <v>140000</v>
      </c>
      <c r="E494" s="11">
        <v>73000</v>
      </c>
      <c r="F494" s="11">
        <v>38000</v>
      </c>
      <c r="G494" s="11">
        <v>58000</v>
      </c>
      <c r="H494" s="12">
        <v>48000</v>
      </c>
    </row>
    <row r="495" spans="2:8" ht="15">
      <c r="B495" s="9" t="str">
        <f>VLOOKUP($B495,'[1]imisdata2009-10'!$A$2:$Q$914,7,FALSE)</f>
        <v>SanDiego</v>
      </c>
      <c r="C495" s="10">
        <v>275</v>
      </c>
      <c r="D495" s="11">
        <v>97000</v>
      </c>
      <c r="E495" s="11">
        <v>65000</v>
      </c>
      <c r="F495" s="11">
        <v>28000</v>
      </c>
      <c r="G495" s="11">
        <v>12000</v>
      </c>
      <c r="H495" s="12">
        <v>15000</v>
      </c>
    </row>
    <row r="496" spans="2:8" ht="15">
      <c r="B496" s="9" t="str">
        <f>VLOOKUP($B496,'[1]imisdata2009-10'!$A$2:$Q$914,7,FALSE)</f>
        <v>SanDiego</v>
      </c>
      <c r="C496" s="10">
        <v>500</v>
      </c>
      <c r="D496" s="11">
        <v>105000</v>
      </c>
      <c r="E496" s="11">
        <v>45000</v>
      </c>
      <c r="F496" s="11">
        <v>37000</v>
      </c>
      <c r="G496" s="11"/>
      <c r="H496" s="12">
        <v>35000</v>
      </c>
    </row>
    <row r="497" spans="2:8" ht="15">
      <c r="B497" s="9" t="str">
        <f>VLOOKUP($B497,'[1]imisdata2009-10'!$A$2:$Q$914,7,FALSE)</f>
        <v>SanDiego</v>
      </c>
      <c r="C497" s="10"/>
      <c r="D497" s="11">
        <v>125000</v>
      </c>
      <c r="E497" s="11">
        <v>67000</v>
      </c>
      <c r="F497" s="11">
        <v>38000</v>
      </c>
      <c r="G497" s="11">
        <v>48000</v>
      </c>
      <c r="H497" s="12">
        <v>30000</v>
      </c>
    </row>
    <row r="498" spans="2:8" ht="15">
      <c r="B498" s="9" t="str">
        <f>VLOOKUP($B498,'[1]imisdata2009-10'!$A$2:$Q$914,7,FALSE)</f>
        <v>SanDiego</v>
      </c>
      <c r="C498" s="10"/>
      <c r="D498" s="11">
        <v>100000</v>
      </c>
      <c r="E498" s="11">
        <v>60000</v>
      </c>
      <c r="F498" s="11">
        <v>30000</v>
      </c>
      <c r="G498" s="11">
        <v>65000</v>
      </c>
      <c r="H498" s="12">
        <v>30000</v>
      </c>
    </row>
    <row r="499" spans="2:8" ht="15">
      <c r="B499" s="9" t="str">
        <f>VLOOKUP($B499,'[1]imisdata2009-10'!$A$2:$Q$914,7,FALSE)</f>
        <v>SanDiego</v>
      </c>
      <c r="C499" s="10">
        <v>160</v>
      </c>
      <c r="D499" s="11">
        <v>100000</v>
      </c>
      <c r="E499" s="11">
        <v>55000</v>
      </c>
      <c r="F499" s="11">
        <v>35000</v>
      </c>
      <c r="G499" s="11"/>
      <c r="H499" s="12">
        <v>20000</v>
      </c>
    </row>
    <row r="500" spans="2:8" ht="15">
      <c r="B500" s="9" t="str">
        <f>VLOOKUP($B500,'[1]imisdata2009-10'!$A$2:$Q$914,7,FALSE)</f>
        <v>SanDiego</v>
      </c>
      <c r="C500" s="10">
        <v>650</v>
      </c>
      <c r="D500" s="11">
        <v>98000</v>
      </c>
      <c r="E500" s="11">
        <v>54000</v>
      </c>
      <c r="F500" s="11">
        <v>30000</v>
      </c>
      <c r="G500" s="11"/>
      <c r="H500" s="12">
        <v>27000</v>
      </c>
    </row>
    <row r="501" spans="2:8" ht="15">
      <c r="B501" s="9" t="str">
        <f>VLOOKUP($B501,'[1]imisdata2009-10'!$A$2:$Q$914,7,FALSE)</f>
        <v>SanDiego</v>
      </c>
      <c r="C501" s="10"/>
      <c r="D501" s="11">
        <v>80000</v>
      </c>
      <c r="E501" s="11">
        <v>42000</v>
      </c>
      <c r="F501" s="11">
        <v>28000</v>
      </c>
      <c r="G501" s="11"/>
      <c r="H501" s="12">
        <v>23000</v>
      </c>
    </row>
    <row r="502" spans="2:8" ht="15">
      <c r="B502" s="9" t="str">
        <f>VLOOKUP($B502,'[1]imisdata2009-10'!$A$2:$Q$914,7,FALSE)</f>
        <v>SanDiego</v>
      </c>
      <c r="C502" s="10">
        <v>800</v>
      </c>
      <c r="D502" s="11">
        <v>70000</v>
      </c>
      <c r="E502" s="11">
        <v>45000</v>
      </c>
      <c r="F502" s="11">
        <v>35000</v>
      </c>
      <c r="G502" s="11">
        <v>60000</v>
      </c>
      <c r="H502" s="12">
        <v>28000</v>
      </c>
    </row>
    <row r="503" spans="2:8" ht="15">
      <c r="B503" s="9" t="str">
        <f>VLOOKUP($B503,'[1]imisdata2009-10'!$A$2:$Q$914,7,FALSE)</f>
        <v>SanDiego</v>
      </c>
      <c r="C503" s="10">
        <v>1150</v>
      </c>
      <c r="D503" s="11">
        <v>100000</v>
      </c>
      <c r="E503" s="11">
        <v>45000</v>
      </c>
      <c r="F503" s="11">
        <v>37000</v>
      </c>
      <c r="G503" s="11">
        <v>40000</v>
      </c>
      <c r="H503" s="12">
        <v>35000</v>
      </c>
    </row>
    <row r="504" spans="2:8" ht="15">
      <c r="B504" s="9" t="str">
        <f>VLOOKUP($B504,'[1]imisdata2009-10'!$A$2:$Q$914,7,FALSE)</f>
        <v>SanDiego</v>
      </c>
      <c r="C504" s="10">
        <v>60</v>
      </c>
      <c r="D504" s="11">
        <v>65000</v>
      </c>
      <c r="E504" s="11">
        <v>41857</v>
      </c>
      <c r="F504" s="11">
        <v>28000</v>
      </c>
      <c r="G504" s="11"/>
      <c r="H504" s="12">
        <v>15000</v>
      </c>
    </row>
    <row r="505" spans="2:8" ht="15">
      <c r="B505" s="9" t="str">
        <f>VLOOKUP($B505,'[1]imisdata2009-10'!$A$2:$Q$914,7,FALSE)</f>
        <v>SanDiego</v>
      </c>
      <c r="C505" s="10">
        <v>1600</v>
      </c>
      <c r="D505" s="11">
        <v>155000</v>
      </c>
      <c r="E505" s="11">
        <v>60000</v>
      </c>
      <c r="F505" s="11">
        <v>40000</v>
      </c>
      <c r="G505" s="11">
        <v>70000</v>
      </c>
      <c r="H505" s="12"/>
    </row>
    <row r="506" spans="2:8" ht="15">
      <c r="B506" s="9" t="str">
        <f>VLOOKUP($B506,'[1]imisdata2009-10'!$A$2:$Q$914,7,FALSE)</f>
        <v>SanDiego</v>
      </c>
      <c r="C506" s="10">
        <v>2200</v>
      </c>
      <c r="D506" s="11">
        <v>135000</v>
      </c>
      <c r="E506" s="11">
        <v>55000</v>
      </c>
      <c r="F506" s="11">
        <v>30000</v>
      </c>
      <c r="G506" s="11">
        <v>80000</v>
      </c>
      <c r="H506" s="12"/>
    </row>
    <row r="507" spans="2:8" ht="15">
      <c r="B507" s="9" t="str">
        <f>VLOOKUP($B507,'[1]imisdata2009-10'!$A$2:$Q$914,7,FALSE)</f>
        <v>SanDiego</v>
      </c>
      <c r="C507" s="10">
        <v>280</v>
      </c>
      <c r="D507" s="11">
        <v>108000</v>
      </c>
      <c r="E507" s="11">
        <v>55000</v>
      </c>
      <c r="F507" s="11">
        <v>20000</v>
      </c>
      <c r="G507" s="11">
        <v>10000</v>
      </c>
      <c r="H507" s="12">
        <v>30000</v>
      </c>
    </row>
    <row r="508" spans="2:8" ht="15">
      <c r="B508" s="9" t="str">
        <f>VLOOKUP($B508,'[1]imisdata2009-10'!$A$2:$Q$914,7,FALSE)</f>
        <v>SanDiego</v>
      </c>
      <c r="C508" s="10">
        <v>1200</v>
      </c>
      <c r="D508" s="11">
        <v>100000</v>
      </c>
      <c r="E508" s="11">
        <v>55000</v>
      </c>
      <c r="F508" s="11">
        <v>45000</v>
      </c>
      <c r="G508" s="11">
        <v>65000</v>
      </c>
      <c r="H508" s="12">
        <v>15000</v>
      </c>
    </row>
    <row r="509" spans="2:8" ht="15">
      <c r="B509" s="9" t="str">
        <f>VLOOKUP($B509,'[1]imisdata2009-10'!$A$2:$Q$914,7,FALSE)</f>
        <v>SanDiego</v>
      </c>
      <c r="C509" s="10"/>
      <c r="D509" s="11">
        <v>125000</v>
      </c>
      <c r="E509" s="11">
        <v>85000</v>
      </c>
      <c r="F509" s="11">
        <v>45000</v>
      </c>
      <c r="G509" s="11">
        <v>35000</v>
      </c>
      <c r="H509" s="12">
        <v>35000</v>
      </c>
    </row>
    <row r="510" spans="2:8" ht="15">
      <c r="B510" s="9" t="str">
        <f>VLOOKUP($B510,'[1]imisdata2009-10'!$A$2:$Q$914,7,FALSE)</f>
        <v>SanDiego</v>
      </c>
      <c r="C510" s="10">
        <v>1000</v>
      </c>
      <c r="D510" s="11">
        <v>70000</v>
      </c>
      <c r="E510" s="11">
        <v>45000</v>
      </c>
      <c r="F510" s="11">
        <v>30000</v>
      </c>
      <c r="G510" s="11">
        <v>60000</v>
      </c>
      <c r="H510" s="12">
        <v>28000</v>
      </c>
    </row>
    <row r="511" spans="2:8" ht="15">
      <c r="B511" s="9" t="str">
        <f>VLOOKUP($B511,'[1]imisdata2009-10'!$A$2:$Q$914,7,FALSE)</f>
        <v>SanDiego</v>
      </c>
      <c r="C511" s="10"/>
      <c r="D511" s="11">
        <v>100000</v>
      </c>
      <c r="E511" s="11">
        <v>60000</v>
      </c>
      <c r="F511" s="11">
        <v>55000</v>
      </c>
      <c r="G511" s="11">
        <v>25000</v>
      </c>
      <c r="H511" s="12">
        <v>50000</v>
      </c>
    </row>
    <row r="512" spans="2:8" ht="15">
      <c r="B512" s="9" t="str">
        <f>VLOOKUP($B512,'[1]imisdata2009-10'!$A$2:$Q$914,7,FALSE)</f>
        <v>SanDiego</v>
      </c>
      <c r="C512" s="10"/>
      <c r="D512" s="11">
        <v>90000</v>
      </c>
      <c r="E512" s="11">
        <v>60000</v>
      </c>
      <c r="F512" s="11">
        <v>30000</v>
      </c>
      <c r="G512" s="11"/>
      <c r="H512" s="12">
        <v>20000</v>
      </c>
    </row>
    <row r="513" spans="2:8" ht="15">
      <c r="B513" s="9" t="str">
        <f>VLOOKUP($B513,'[1]imisdata2009-10'!$A$2:$Q$914,7,FALSE)</f>
        <v>SanDiego</v>
      </c>
      <c r="C513" s="10">
        <v>1170</v>
      </c>
      <c r="D513" s="11">
        <v>115000</v>
      </c>
      <c r="E513" s="11">
        <v>65000</v>
      </c>
      <c r="F513" s="11">
        <v>35000</v>
      </c>
      <c r="G513" s="11">
        <v>45000</v>
      </c>
      <c r="H513" s="12">
        <v>41000</v>
      </c>
    </row>
    <row r="514" spans="2:8" ht="15">
      <c r="B514" s="9" t="str">
        <f>VLOOKUP($B514,'[1]imisdata2009-10'!$A$2:$Q$914,7,FALSE)</f>
        <v>SanDiego</v>
      </c>
      <c r="C514" s="10">
        <v>500</v>
      </c>
      <c r="D514" s="11">
        <v>100000</v>
      </c>
      <c r="E514" s="11">
        <v>45000</v>
      </c>
      <c r="F514" s="11">
        <v>33000</v>
      </c>
      <c r="G514" s="11">
        <v>35000</v>
      </c>
      <c r="H514" s="12">
        <v>30000</v>
      </c>
    </row>
    <row r="515" spans="2:8" ht="15">
      <c r="B515" s="9" t="str">
        <f>VLOOKUP($B515,'[1]imisdata2009-10'!$A$2:$Q$914,7,FALSE)</f>
        <v>SanDiego</v>
      </c>
      <c r="C515" s="10"/>
      <c r="D515" s="11">
        <v>70000</v>
      </c>
      <c r="E515" s="11">
        <v>40000</v>
      </c>
      <c r="F515" s="11">
        <v>28000</v>
      </c>
      <c r="G515" s="11">
        <v>45000</v>
      </c>
      <c r="H515" s="12"/>
    </row>
    <row r="516" spans="2:8" ht="15">
      <c r="B516" s="9" t="str">
        <f>VLOOKUP($B516,'[1]imisdata2009-10'!$A$2:$Q$914,7,FALSE)</f>
        <v>SanDiego</v>
      </c>
      <c r="C516" s="10">
        <v>450</v>
      </c>
      <c r="D516" s="11">
        <v>70000</v>
      </c>
      <c r="E516" s="11">
        <v>45000</v>
      </c>
      <c r="F516" s="11">
        <v>35000</v>
      </c>
      <c r="G516" s="11">
        <v>60000</v>
      </c>
      <c r="H516" s="12">
        <v>28000</v>
      </c>
    </row>
    <row r="517" spans="2:8" ht="15">
      <c r="B517" s="9" t="str">
        <f>VLOOKUP($B517,'[1]imisdata2009-10'!$A$2:$Q$914,7,FALSE)</f>
        <v>SanDiego</v>
      </c>
      <c r="C517" s="10"/>
      <c r="D517" s="11">
        <v>70000</v>
      </c>
      <c r="E517" s="11">
        <v>50000</v>
      </c>
      <c r="F517" s="11">
        <v>30000</v>
      </c>
      <c r="G517" s="11">
        <v>50000</v>
      </c>
      <c r="H517" s="12">
        <v>25000</v>
      </c>
    </row>
    <row r="518" spans="2:8" ht="15">
      <c r="B518" s="9" t="str">
        <f>VLOOKUP($B518,'[1]imisdata2009-10'!$A$2:$Q$914,7,FALSE)</f>
        <v>SanDiego</v>
      </c>
      <c r="C518" s="10">
        <v>200</v>
      </c>
      <c r="D518" s="11">
        <v>80000</v>
      </c>
      <c r="E518" s="11">
        <v>47000</v>
      </c>
      <c r="F518" s="11">
        <v>38000</v>
      </c>
      <c r="G518" s="11">
        <v>10000</v>
      </c>
      <c r="H518" s="12">
        <v>8000</v>
      </c>
    </row>
    <row r="519" spans="2:8" ht="15">
      <c r="B519" s="9" t="str">
        <f>VLOOKUP($B519,'[1]imisdata2009-10'!$A$2:$Q$914,7,FALSE)</f>
        <v>SanDiego</v>
      </c>
      <c r="C519" s="10">
        <v>150</v>
      </c>
      <c r="D519" s="11">
        <v>90000</v>
      </c>
      <c r="E519" s="11">
        <v>60000</v>
      </c>
      <c r="F519" s="11">
        <v>40000</v>
      </c>
      <c r="G519" s="11"/>
      <c r="H519" s="12"/>
    </row>
    <row r="520" spans="2:8" ht="15">
      <c r="B520" s="9" t="str">
        <f>VLOOKUP($B520,'[1]imisdata2009-10'!$A$2:$Q$914,7,FALSE)</f>
        <v>SanDiego</v>
      </c>
      <c r="C520" s="10"/>
      <c r="D520" s="11"/>
      <c r="E520" s="11"/>
      <c r="F520" s="11"/>
      <c r="G520" s="11"/>
      <c r="H520" s="12"/>
    </row>
    <row r="521" spans="2:8" ht="15">
      <c r="B521" s="9" t="str">
        <f>VLOOKUP($B521,'[1]imisdata2009-10'!$A$2:$Q$914,7,FALSE)</f>
        <v>SanDiego</v>
      </c>
      <c r="C521" s="10">
        <v>300</v>
      </c>
      <c r="D521" s="11">
        <v>70000</v>
      </c>
      <c r="E521" s="11">
        <v>45000</v>
      </c>
      <c r="F521" s="11">
        <v>45000</v>
      </c>
      <c r="G521" s="11"/>
      <c r="H521" s="12"/>
    </row>
    <row r="522" spans="2:8" ht="15">
      <c r="B522" s="9" t="str">
        <f>VLOOKUP($B522,'[1]imisdata2009-10'!$A$2:$Q$914,7,FALSE)</f>
        <v>SanDiego</v>
      </c>
      <c r="C522" s="10">
        <v>450</v>
      </c>
      <c r="D522" s="11">
        <v>95000</v>
      </c>
      <c r="E522" s="11">
        <v>55000</v>
      </c>
      <c r="F522" s="11">
        <v>30000</v>
      </c>
      <c r="G522" s="11">
        <v>15000</v>
      </c>
      <c r="H522" s="12">
        <v>25000</v>
      </c>
    </row>
    <row r="523" spans="2:8" ht="15">
      <c r="B523" s="9" t="str">
        <f>VLOOKUP($B523,'[1]imisdata2009-10'!$A$2:$Q$914,7,FALSE)</f>
        <v>SanDiego</v>
      </c>
      <c r="C523" s="10">
        <v>290</v>
      </c>
      <c r="D523" s="11">
        <v>83100</v>
      </c>
      <c r="E523" s="11">
        <v>47000</v>
      </c>
      <c r="F523" s="11">
        <v>42000</v>
      </c>
      <c r="G523" s="11"/>
      <c r="H523" s="12"/>
    </row>
    <row r="524" spans="2:8" ht="15">
      <c r="B524" s="9" t="str">
        <f>VLOOKUP($B524,'[1]imisdata2009-10'!$A$2:$Q$914,7,FALSE)</f>
        <v>SanDiego</v>
      </c>
      <c r="C524" s="10">
        <v>500</v>
      </c>
      <c r="D524" s="11">
        <v>65000</v>
      </c>
      <c r="E524" s="11">
        <v>42000</v>
      </c>
      <c r="F524" s="11">
        <v>28500</v>
      </c>
      <c r="G524" s="11">
        <v>28500</v>
      </c>
      <c r="H524" s="12">
        <v>28500</v>
      </c>
    </row>
    <row r="525" spans="2:8" ht="15">
      <c r="B525" s="9" t="str">
        <f>VLOOKUP($B525,'[1]imisdata2009-10'!$A$2:$Q$914,7,FALSE)</f>
        <v>SanDiego</v>
      </c>
      <c r="C525" s="10">
        <v>100</v>
      </c>
      <c r="D525" s="11"/>
      <c r="E525" s="11">
        <v>30000</v>
      </c>
      <c r="F525" s="11"/>
      <c r="G525" s="11"/>
      <c r="H525" s="12"/>
    </row>
    <row r="526" spans="2:8" ht="15">
      <c r="B526" s="9" t="str">
        <f>VLOOKUP($B526,'[1]imisdata2009-10'!$A$2:$Q$914,7,FALSE)</f>
        <v>SanDiego</v>
      </c>
      <c r="C526" s="10">
        <v>165</v>
      </c>
      <c r="D526" s="11">
        <v>80000</v>
      </c>
      <c r="E526" s="11">
        <v>45000</v>
      </c>
      <c r="F526" s="11">
        <v>25000</v>
      </c>
      <c r="G526" s="11"/>
      <c r="H526" s="12"/>
    </row>
    <row r="527" spans="2:8" ht="15">
      <c r="B527" s="9" t="str">
        <f>VLOOKUP($B527,'[1]imisdata2009-10'!$A$2:$Q$914,7,FALSE)</f>
        <v>SanDiego</v>
      </c>
      <c r="C527" s="10">
        <v>347</v>
      </c>
      <c r="D527" s="11">
        <v>75260</v>
      </c>
      <c r="E527" s="11">
        <v>55353</v>
      </c>
      <c r="F527" s="11"/>
      <c r="G527" s="11"/>
      <c r="H527" s="12"/>
    </row>
    <row r="528" spans="2:8" ht="15">
      <c r="B528" s="9" t="str">
        <f>VLOOKUP($B528,'[1]imisdata2009-10'!$A$2:$Q$914,7,FALSE)</f>
        <v>SanDiego</v>
      </c>
      <c r="C528" s="10">
        <v>250</v>
      </c>
      <c r="D528" s="11">
        <v>80000</v>
      </c>
      <c r="E528" s="11">
        <v>45000</v>
      </c>
      <c r="F528" s="11">
        <v>35000</v>
      </c>
      <c r="G528" s="11">
        <v>50000</v>
      </c>
      <c r="H528" s="12">
        <v>25000</v>
      </c>
    </row>
    <row r="529" spans="2:8" ht="15">
      <c r="B529" s="9" t="str">
        <f>VLOOKUP($B529,'[1]imisdata2009-10'!$A$2:$Q$914,7,FALSE)</f>
        <v>SanDiego</v>
      </c>
      <c r="C529" s="10">
        <v>550</v>
      </c>
      <c r="D529" s="11">
        <v>73000</v>
      </c>
      <c r="E529" s="11">
        <v>44000</v>
      </c>
      <c r="F529" s="11">
        <v>26000</v>
      </c>
      <c r="G529" s="11">
        <v>44000</v>
      </c>
      <c r="H529" s="12"/>
    </row>
    <row r="530" spans="2:8" ht="15">
      <c r="B530" s="9" t="str">
        <f>VLOOKUP($B530,'[1]imisdata2009-10'!$A$2:$Q$914,7,FALSE)</f>
        <v>SanDiego</v>
      </c>
      <c r="C530" s="10">
        <v>300</v>
      </c>
      <c r="D530" s="11">
        <v>80000</v>
      </c>
      <c r="E530" s="11">
        <v>47000</v>
      </c>
      <c r="F530" s="11">
        <v>39000</v>
      </c>
      <c r="G530" s="11"/>
      <c r="H530" s="12"/>
    </row>
    <row r="531" spans="2:8" ht="15">
      <c r="B531" s="9" t="str">
        <f>VLOOKUP($B531,'[1]imisdata2009-10'!$A$2:$Q$914,7,FALSE)</f>
        <v>SanDiego</v>
      </c>
      <c r="C531" s="10">
        <v>60</v>
      </c>
      <c r="D531" s="11">
        <v>60000</v>
      </c>
      <c r="E531" s="11">
        <v>40000</v>
      </c>
      <c r="F531" s="11">
        <v>28000</v>
      </c>
      <c r="G531" s="11">
        <v>45000</v>
      </c>
      <c r="H531" s="12"/>
    </row>
    <row r="532" spans="2:8" ht="15">
      <c r="B532" s="9" t="str">
        <f>VLOOKUP($B532,'[1]imisdata2009-10'!$A$2:$Q$914,7,FALSE)</f>
        <v>SanDiego</v>
      </c>
      <c r="C532" s="10">
        <v>240</v>
      </c>
      <c r="D532" s="11">
        <v>72000</v>
      </c>
      <c r="E532" s="11">
        <v>45000</v>
      </c>
      <c r="F532" s="11">
        <v>25000</v>
      </c>
      <c r="G532" s="11">
        <v>30000</v>
      </c>
      <c r="H532" s="12">
        <v>20000</v>
      </c>
    </row>
    <row r="533" spans="2:8" ht="15">
      <c r="B533" s="9" t="str">
        <f>VLOOKUP($B533,'[1]imisdata2009-10'!$A$2:$Q$914,7,FALSE)</f>
        <v>SanDiego</v>
      </c>
      <c r="C533" s="10">
        <v>820</v>
      </c>
      <c r="D533" s="11">
        <v>90000</v>
      </c>
      <c r="E533" s="11">
        <v>60000</v>
      </c>
      <c r="F533" s="11">
        <v>40000</v>
      </c>
      <c r="G533" s="11"/>
      <c r="H533" s="12">
        <v>40000</v>
      </c>
    </row>
    <row r="534" spans="2:8" ht="15.75" thickBot="1">
      <c r="B534" s="13" t="str">
        <f>VLOOKUP($B534,'[1]imisdata2009-10'!$A$2:$Q$914,7,FALSE)</f>
        <v>SanDiego</v>
      </c>
      <c r="C534" s="14">
        <v>50</v>
      </c>
      <c r="D534" s="15"/>
      <c r="E534" s="15">
        <v>50000</v>
      </c>
      <c r="F534" s="15"/>
      <c r="G534" s="15"/>
      <c r="H534" s="16"/>
    </row>
    <row r="535" ht="15.75" thickTop="1"/>
  </sheetData>
  <sheetProtection/>
  <mergeCells count="7">
    <mergeCell ref="D4:H4"/>
    <mergeCell ref="B174:C174"/>
    <mergeCell ref="B208:C208"/>
    <mergeCell ref="B386:C386"/>
    <mergeCell ref="B483:C483"/>
    <mergeCell ref="B121:C121"/>
    <mergeCell ref="B12:C12"/>
  </mergeCells>
  <printOptions/>
  <pageMargins left="0.75" right="0.75" top="1" bottom="1" header="0.5" footer="0.5"/>
  <pageSetup orientation="portrait"/>
  <ignoredErrors>
    <ignoredError sqref="C15:H16 C13:H13" emptyCellReference="1" formulaRange="1"/>
    <ignoredError sqref="C209:H212 C387:H390 C484:H487 C175:H178 C122:H125 C14:H14 C7:H1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Learningtech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Miller</dc:creator>
  <cp:keywords/>
  <dc:description/>
  <cp:lastModifiedBy>Randy Weiner</cp:lastModifiedBy>
  <dcterms:created xsi:type="dcterms:W3CDTF">2011-03-17T01:12:26Z</dcterms:created>
  <dcterms:modified xsi:type="dcterms:W3CDTF">2014-06-23T23:36:09Z</dcterms:modified>
  <cp:category/>
  <cp:version/>
  <cp:contentType/>
  <cp:contentStatus/>
</cp:coreProperties>
</file>